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rdiya Çizelgesi" sheetId="1" state="visible" r:id="rId1"/>
    <sheet name="Vardiya Kalıpları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dd.mm"/>
    <numFmt numFmtId="166" formatCode="hh:mm"/>
  </numFmts>
  <fonts count="7">
    <font>
      <name val="Calibri"/>
      <family val="2"/>
      <color theme="1"/>
      <sz val="11"/>
      <scheme val="minor"/>
    </font>
    <font>
      <b val="1"/>
      <color rgb="00128768"/>
      <sz val="14"/>
    </font>
    <font>
      <i val="1"/>
      <color rgb="00666666"/>
      <sz val="9"/>
    </font>
    <font>
      <b val="1"/>
      <color rgb="00FFFFFF"/>
    </font>
    <font>
      <b val="1"/>
    </font>
    <font>
      <b val="1"/>
      <color rgb="00128768"/>
      <sz val="16"/>
    </font>
    <font>
      <b val="1"/>
      <color rgb="00128768"/>
    </font>
  </fonts>
  <fills count="5">
    <fill>
      <patternFill/>
    </fill>
    <fill>
      <patternFill patternType="gray125"/>
    </fill>
    <fill>
      <patternFill patternType="solid">
        <fgColor rgb="00128768"/>
      </patternFill>
    </fill>
    <fill>
      <patternFill patternType="solid">
        <fgColor rgb="00F1F3F5"/>
      </patternFill>
    </fill>
    <fill>
      <patternFill patternType="solid">
        <fgColor rgb="00E8F5F0"/>
      </patternFill>
    </fill>
  </fills>
  <borders count="5">
    <border>
      <left/>
      <right/>
      <top/>
      <bottom/>
      <diagonal/>
    </border>
    <border>
      <left style="thin">
        <color rgb="00D0D5DA"/>
      </left>
      <right style="thin">
        <color rgb="00D0D5DA"/>
      </right>
      <top style="thin">
        <color rgb="00D0D5DA"/>
      </top>
      <bottom style="thin">
        <color rgb="00D0D5DA"/>
      </bottom>
    </border>
    <border>
      <left style="thin">
        <color rgb="00D0D5DA"/>
      </left>
      <right/>
      <top/>
      <bottom/>
      <diagonal/>
    </border>
    <border>
      <left style="thin">
        <color rgb="00D0D5DA"/>
      </left>
      <right style="thin">
        <color rgb="00D0D5DA"/>
      </right>
      <top/>
      <bottom/>
      <diagonal/>
    </border>
    <border>
      <left style="thin">
        <color rgb="00D0D5DA"/>
      </left>
      <right style="thin">
        <color rgb="00D0D5DA"/>
      </right>
      <top/>
      <bottom style="thin">
        <color rgb="00D0D5DA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5" fillId="0" borderId="0" pivotButton="0" quotePrefix="0" xfId="0"/>
    <xf numFmtId="0" fontId="4" fillId="0" borderId="0" pivotButton="0" quotePrefix="0" xfId="0"/>
    <xf numFmtId="0" fontId="0" fillId="4" borderId="0" pivotButton="0" quotePrefix="0" xfId="0"/>
    <xf numFmtId="164" fontId="0" fillId="4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165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6" fillId="0" borderId="0" pivotButton="0" quotePrefix="0" xfId="0"/>
    <xf numFmtId="0" fontId="1" fillId="0" borderId="0" pivotButton="0" quotePrefix="0" xfId="0"/>
    <xf numFmtId="0" fontId="0" fillId="4" borderId="1" applyAlignment="1" pivotButton="0" quotePrefix="0" xfId="0">
      <alignment horizontal="center" vertical="center" wrapText="1"/>
    </xf>
    <xf numFmtId="166" fontId="0" fillId="4" borderId="1" applyAlignment="1" pivotButton="0" quotePrefix="0" xfId="0">
      <alignment horizontal="center" vertical="center" wrapText="1"/>
    </xf>
    <xf numFmtId="164" fontId="0" fillId="4" borderId="0" pivotButton="0" quotePrefix="0" xfId="0"/>
    <xf numFmtId="165" fontId="3" fillId="2" borderId="1" applyAlignment="1" pivotButton="0" quotePrefix="0" xfId="0">
      <alignment horizontal="center" vertical="center" wrapText="1"/>
    </xf>
    <xf numFmtId="166" fontId="0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8">
    <dxf>
      <fill>
        <patternFill patternType="solid">
          <fgColor rgb="00DBEAFE"/>
        </patternFill>
      </fill>
    </dxf>
    <dxf>
      <fill>
        <patternFill patternType="solid">
          <fgColor rgb="00DCFCE7"/>
        </patternFill>
      </fill>
    </dxf>
    <dxf>
      <fill>
        <patternFill patternType="solid">
          <fgColor rgb="00E9D5FF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F3F4F6"/>
        </patternFill>
      </fill>
    </dxf>
    <dxf>
      <fill>
        <patternFill patternType="solid">
          <fgColor rgb="00FCE7F3"/>
        </patternFill>
      </fill>
    </dxf>
    <dxf>
      <fill>
        <patternFill patternType="solid">
          <fgColor rgb="00FEE2E2"/>
        </patternFill>
      </fill>
    </dxf>
    <dxf>
      <font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5"/>
  <sheetViews>
    <sheetView workbookViewId="0">
      <pane xSplit="2" ySplit="6" topLeftCell="C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26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0" customWidth="1" min="11" max="11"/>
    <col width="18" customWidth="1" min="12" max="12"/>
  </cols>
  <sheetData>
    <row r="1">
      <c r="A1" s="1" t="inlineStr">
        <is>
          <t>HAFTALIK VARDİYA ÇİZELGESİ</t>
        </is>
      </c>
    </row>
    <row r="2">
      <c r="A2" s="2" t="inlineStr">
        <is>
          <t>Şube:</t>
        </is>
      </c>
      <c r="B2" s="3" t="n"/>
    </row>
    <row r="3">
      <c r="A3" s="2" t="inlineStr">
        <is>
          <t>Hafta başı (pazartesi):</t>
        </is>
      </c>
      <c r="C3" s="16" t="n">
        <v>46300</v>
      </c>
      <c r="E3" s="5" t="inlineStr">
        <is>
          <t>Tarihi değiştirin; günler kendiliğinden güncellenir. Günlere 'Vardiya Kalıpları' sayfasındaki kodları yazın.</t>
        </is>
      </c>
    </row>
    <row r="5" ht="22" customHeight="1">
      <c r="A5" s="6" t="inlineStr">
        <is>
          <t>Sicil No</t>
        </is>
      </c>
      <c r="B5" s="6" t="inlineStr">
        <is>
          <t>Ad Soyad</t>
        </is>
      </c>
      <c r="C5" s="6" t="inlineStr">
        <is>
          <t>Pazartesi</t>
        </is>
      </c>
      <c r="D5" s="6" t="inlineStr">
        <is>
          <t>Salı</t>
        </is>
      </c>
      <c r="E5" s="6" t="inlineStr">
        <is>
          <t>Çarşamba</t>
        </is>
      </c>
      <c r="F5" s="6" t="inlineStr">
        <is>
          <t>Perşembe</t>
        </is>
      </c>
      <c r="G5" s="6" t="inlineStr">
        <is>
          <t>Cuma</t>
        </is>
      </c>
      <c r="H5" s="6" t="inlineStr">
        <is>
          <t>Cumartesi</t>
        </is>
      </c>
      <c r="I5" s="6" t="inlineStr">
        <is>
          <t>Pazar</t>
        </is>
      </c>
      <c r="J5" s="6" t="inlineStr">
        <is>
          <t>Haftalık net saat</t>
        </is>
      </c>
      <c r="K5" s="6" t="inlineStr">
        <is>
          <t>Hafta tatili</t>
        </is>
      </c>
      <c r="L5" s="6" t="inlineStr">
        <is>
          <t>Kontrol</t>
        </is>
      </c>
    </row>
    <row r="6">
      <c r="A6" s="7" t="n"/>
      <c r="B6" s="7" t="n"/>
      <c r="C6" s="17">
        <f>$C$3+0</f>
        <v/>
      </c>
      <c r="D6" s="17">
        <f>$C$3+1</f>
        <v/>
      </c>
      <c r="E6" s="17">
        <f>$C$3+2</f>
        <v/>
      </c>
      <c r="F6" s="17">
        <f>$C$3+3</f>
        <v/>
      </c>
      <c r="G6" s="17">
        <f>$C$3+4</f>
        <v/>
      </c>
      <c r="H6" s="17">
        <f>$C$3+5</f>
        <v/>
      </c>
      <c r="I6" s="17">
        <f>$C$3+6</f>
        <v/>
      </c>
      <c r="J6" s="7" t="n"/>
      <c r="K6" s="7" t="n"/>
      <c r="L6" s="7" t="n"/>
    </row>
    <row r="7">
      <c r="A7" s="9" t="inlineStr">
        <is>
          <t>P-1001</t>
        </is>
      </c>
      <c r="B7" s="9" t="inlineStr">
        <is>
          <t>Örnek Çalışan 1</t>
        </is>
      </c>
      <c r="C7" s="10" t="inlineStr">
        <is>
          <t>S</t>
        </is>
      </c>
      <c r="D7" s="10" t="inlineStr">
        <is>
          <t>S</t>
        </is>
      </c>
      <c r="E7" s="10" t="inlineStr">
        <is>
          <t>S</t>
        </is>
      </c>
      <c r="F7" s="10" t="inlineStr">
        <is>
          <t>S</t>
        </is>
      </c>
      <c r="G7" s="10" t="inlineStr">
        <is>
          <t>S</t>
        </is>
      </c>
      <c r="H7" s="10" t="inlineStr">
        <is>
          <t>S</t>
        </is>
      </c>
      <c r="I7" s="10" t="inlineStr">
        <is>
          <t>HT</t>
        </is>
      </c>
      <c r="J7" s="11">
        <f>IF($B7="","",SUMPRODUCT(SUMIF('Vardiya Kalıpları'!$A$4:$A$15,C7:I7,'Vardiya Kalıpları'!$F$4:$F$15)))</f>
        <v/>
      </c>
      <c r="K7" s="11">
        <f>IF($B7="","",IF(COUNTIF(C7:I7,"HT")&gt;=1,"Var","YOK"))</f>
        <v/>
      </c>
      <c r="L7" s="11">
        <f>IF($B7="","",IF(J7&gt;45,"45 saati aşıyor",IF(K7="YOK","Hafta tatili yok","Uygun")))</f>
        <v/>
      </c>
    </row>
    <row r="8">
      <c r="A8" s="9" t="inlineStr">
        <is>
          <t>P-1002</t>
        </is>
      </c>
      <c r="B8" s="9" t="inlineStr">
        <is>
          <t>Örnek Çalışan 2</t>
        </is>
      </c>
      <c r="C8" s="10" t="inlineStr">
        <is>
          <t>A</t>
        </is>
      </c>
      <c r="D8" s="10" t="inlineStr">
        <is>
          <t>A</t>
        </is>
      </c>
      <c r="E8" s="10" t="inlineStr">
        <is>
          <t>A</t>
        </is>
      </c>
      <c r="F8" s="10" t="inlineStr">
        <is>
          <t>A</t>
        </is>
      </c>
      <c r="G8" s="10" t="inlineStr">
        <is>
          <t>A</t>
        </is>
      </c>
      <c r="H8" s="10" t="inlineStr">
        <is>
          <t>HT</t>
        </is>
      </c>
      <c r="I8" s="10" t="inlineStr">
        <is>
          <t>S</t>
        </is>
      </c>
      <c r="J8" s="11">
        <f>IF($B8="","",SUMPRODUCT(SUMIF('Vardiya Kalıpları'!$A$4:$A$15,C8:I8,'Vardiya Kalıpları'!$F$4:$F$15)))</f>
        <v/>
      </c>
      <c r="K8" s="11">
        <f>IF($B8="","",IF(COUNTIF(C8:I8,"HT")&gt;=1,"Var","YOK"))</f>
        <v/>
      </c>
      <c r="L8" s="11">
        <f>IF($B8="","",IF(J8&gt;45,"45 saati aşıyor",IF(K8="YOK","Hafta tatili yok","Uygun")))</f>
        <v/>
      </c>
    </row>
    <row r="9">
      <c r="A9" s="9" t="inlineStr">
        <is>
          <t>P-1003</t>
        </is>
      </c>
      <c r="B9" s="9" t="inlineStr">
        <is>
          <t>Örnek Çalışan 3</t>
        </is>
      </c>
      <c r="C9" s="10" t="inlineStr">
        <is>
          <t>G</t>
        </is>
      </c>
      <c r="D9" s="10" t="inlineStr">
        <is>
          <t>G</t>
        </is>
      </c>
      <c r="E9" s="10" t="inlineStr">
        <is>
          <t>G</t>
        </is>
      </c>
      <c r="F9" s="10" t="inlineStr">
        <is>
          <t>G</t>
        </is>
      </c>
      <c r="G9" s="10" t="inlineStr">
        <is>
          <t>HT</t>
        </is>
      </c>
      <c r="H9" s="10" t="inlineStr">
        <is>
          <t>A</t>
        </is>
      </c>
      <c r="I9" s="10" t="inlineStr">
        <is>
          <t>A</t>
        </is>
      </c>
      <c r="J9" s="11">
        <f>IF($B9="","",SUMPRODUCT(SUMIF('Vardiya Kalıpları'!$A$4:$A$15,C9:I9,'Vardiya Kalıpları'!$F$4:$F$15)))</f>
        <v/>
      </c>
      <c r="K9" s="11">
        <f>IF($B9="","",IF(COUNTIF(C9:I9,"HT")&gt;=1,"Var","YOK"))</f>
        <v/>
      </c>
      <c r="L9" s="11">
        <f>IF($B9="","",IF(J9&gt;45,"45 saati aşıyor",IF(K9="YOK","Hafta tatili yok","Uygun")))</f>
        <v/>
      </c>
    </row>
    <row r="10">
      <c r="A10" s="9" t="inlineStr">
        <is>
          <t>P-1004</t>
        </is>
      </c>
      <c r="B10" s="9" t="inlineStr">
        <is>
          <t>Örnek Çalışan 4</t>
        </is>
      </c>
      <c r="C10" s="10" t="inlineStr">
        <is>
          <t>T</t>
        </is>
      </c>
      <c r="D10" s="10" t="inlineStr">
        <is>
          <t>T</t>
        </is>
      </c>
      <c r="E10" s="10" t="inlineStr">
        <is>
          <t>T</t>
        </is>
      </c>
      <c r="F10" s="10" t="inlineStr">
        <is>
          <t>HT</t>
        </is>
      </c>
      <c r="G10" s="10" t="inlineStr">
        <is>
          <t>G</t>
        </is>
      </c>
      <c r="H10" s="10" t="inlineStr">
        <is>
          <t>G</t>
        </is>
      </c>
      <c r="I10" s="10" t="inlineStr">
        <is>
          <t>G</t>
        </is>
      </c>
      <c r="J10" s="11">
        <f>IF($B10="","",SUMPRODUCT(SUMIF('Vardiya Kalıpları'!$A$4:$A$15,C10:I10,'Vardiya Kalıpları'!$F$4:$F$15)))</f>
        <v/>
      </c>
      <c r="K10" s="11">
        <f>IF($B10="","",IF(COUNTIF(C10:I10,"HT")&gt;=1,"Var","YOK"))</f>
        <v/>
      </c>
      <c r="L10" s="11">
        <f>IF($B10="","",IF(J10&gt;45,"45 saati aşıyor",IF(K10="YOK","Hafta tatili yok","Uygun")))</f>
        <v/>
      </c>
    </row>
    <row r="11">
      <c r="A11" s="9" t="n"/>
      <c r="B11" s="9" t="n"/>
      <c r="C11" s="10" t="n"/>
      <c r="D11" s="10" t="n"/>
      <c r="E11" s="10" t="n"/>
      <c r="F11" s="10" t="n"/>
      <c r="G11" s="10" t="n"/>
      <c r="H11" s="10" t="n"/>
      <c r="I11" s="10" t="n"/>
      <c r="J11" s="11">
        <f>IF($B11="","",SUMPRODUCT(SUMIF('Vardiya Kalıpları'!$A$4:$A$15,C11:I11,'Vardiya Kalıpları'!$F$4:$F$15)))</f>
        <v/>
      </c>
      <c r="K11" s="11">
        <f>IF($B11="","",IF(COUNTIF(C11:I11,"HT")&gt;=1,"Var","YOK"))</f>
        <v/>
      </c>
      <c r="L11" s="11">
        <f>IF($B11="","",IF(J11&gt;45,"45 saati aşıyor",IF(K11="YOK","Hafta tatili yok","Uygun")))</f>
        <v/>
      </c>
    </row>
    <row r="12">
      <c r="A12" s="9" t="n"/>
      <c r="B12" s="9" t="n"/>
      <c r="C12" s="10" t="n"/>
      <c r="D12" s="10" t="n"/>
      <c r="E12" s="10" t="n"/>
      <c r="F12" s="10" t="n"/>
      <c r="G12" s="10" t="n"/>
      <c r="H12" s="10" t="n"/>
      <c r="I12" s="10" t="n"/>
      <c r="J12" s="11">
        <f>IF($B12="","",SUMPRODUCT(SUMIF('Vardiya Kalıpları'!$A$4:$A$15,C12:I12,'Vardiya Kalıpları'!$F$4:$F$15)))</f>
        <v/>
      </c>
      <c r="K12" s="11">
        <f>IF($B12="","",IF(COUNTIF(C12:I12,"HT")&gt;=1,"Var","YOK"))</f>
        <v/>
      </c>
      <c r="L12" s="11">
        <f>IF($B12="","",IF(J12&gt;45,"45 saati aşıyor",IF(K12="YOK","Hafta tatili yok","Uygun")))</f>
        <v/>
      </c>
    </row>
    <row r="13">
      <c r="A13" s="9" t="n"/>
      <c r="B13" s="9" t="n"/>
      <c r="C13" s="10" t="n"/>
      <c r="D13" s="10" t="n"/>
      <c r="E13" s="10" t="n"/>
      <c r="F13" s="10" t="n"/>
      <c r="G13" s="10" t="n"/>
      <c r="H13" s="10" t="n"/>
      <c r="I13" s="10" t="n"/>
      <c r="J13" s="11">
        <f>IF($B13="","",SUMPRODUCT(SUMIF('Vardiya Kalıpları'!$A$4:$A$15,C13:I13,'Vardiya Kalıpları'!$F$4:$F$15)))</f>
        <v/>
      </c>
      <c r="K13" s="11">
        <f>IF($B13="","",IF(COUNTIF(C13:I13,"HT")&gt;=1,"Var","YOK"))</f>
        <v/>
      </c>
      <c r="L13" s="11">
        <f>IF($B13="","",IF(J13&gt;45,"45 saati aşıyor",IF(K13="YOK","Hafta tatili yok","Uygun")))</f>
        <v/>
      </c>
    </row>
    <row r="14">
      <c r="A14" s="9" t="n"/>
      <c r="B14" s="9" t="n"/>
      <c r="C14" s="10" t="n"/>
      <c r="D14" s="10" t="n"/>
      <c r="E14" s="10" t="n"/>
      <c r="F14" s="10" t="n"/>
      <c r="G14" s="10" t="n"/>
      <c r="H14" s="10" t="n"/>
      <c r="I14" s="10" t="n"/>
      <c r="J14" s="11">
        <f>IF($B14="","",SUMPRODUCT(SUMIF('Vardiya Kalıpları'!$A$4:$A$15,C14:I14,'Vardiya Kalıpları'!$F$4:$F$15)))</f>
        <v/>
      </c>
      <c r="K14" s="11">
        <f>IF($B14="","",IF(COUNTIF(C14:I14,"HT")&gt;=1,"Var","YOK"))</f>
        <v/>
      </c>
      <c r="L14" s="11">
        <f>IF($B14="","",IF(J14&gt;45,"45 saati aşıyor",IF(K14="YOK","Hafta tatili yok","Uygun")))</f>
        <v/>
      </c>
    </row>
    <row r="15">
      <c r="A15" s="9" t="n"/>
      <c r="B15" s="9" t="n"/>
      <c r="C15" s="10" t="n"/>
      <c r="D15" s="10" t="n"/>
      <c r="E15" s="10" t="n"/>
      <c r="F15" s="10" t="n"/>
      <c r="G15" s="10" t="n"/>
      <c r="H15" s="10" t="n"/>
      <c r="I15" s="10" t="n"/>
      <c r="J15" s="11">
        <f>IF($B15="","",SUMPRODUCT(SUMIF('Vardiya Kalıpları'!$A$4:$A$15,C15:I15,'Vardiya Kalıpları'!$F$4:$F$15)))</f>
        <v/>
      </c>
      <c r="K15" s="11">
        <f>IF($B15="","",IF(COUNTIF(C15:I15,"HT")&gt;=1,"Var","YOK"))</f>
        <v/>
      </c>
      <c r="L15" s="11">
        <f>IF($B15="","",IF(J15&gt;45,"45 saati aşıyor",IF(K15="YOK","Hafta tatili yok","Uygun")))</f>
        <v/>
      </c>
    </row>
    <row r="16">
      <c r="A16" s="9" t="n"/>
      <c r="B16" s="9" t="n"/>
      <c r="C16" s="10" t="n"/>
      <c r="D16" s="10" t="n"/>
      <c r="E16" s="10" t="n"/>
      <c r="F16" s="10" t="n"/>
      <c r="G16" s="10" t="n"/>
      <c r="H16" s="10" t="n"/>
      <c r="I16" s="10" t="n"/>
      <c r="J16" s="11">
        <f>IF($B16="","",SUMPRODUCT(SUMIF('Vardiya Kalıpları'!$A$4:$A$15,C16:I16,'Vardiya Kalıpları'!$F$4:$F$15)))</f>
        <v/>
      </c>
      <c r="K16" s="11">
        <f>IF($B16="","",IF(COUNTIF(C16:I16,"HT")&gt;=1,"Var","YOK"))</f>
        <v/>
      </c>
      <c r="L16" s="11">
        <f>IF($B16="","",IF(J16&gt;45,"45 saati aşıyor",IF(K16="YOK","Hafta tatili yok","Uygun")))</f>
        <v/>
      </c>
    </row>
    <row r="17">
      <c r="A17" s="9" t="n"/>
      <c r="B17" s="9" t="n"/>
      <c r="C17" s="10" t="n"/>
      <c r="D17" s="10" t="n"/>
      <c r="E17" s="10" t="n"/>
      <c r="F17" s="10" t="n"/>
      <c r="G17" s="10" t="n"/>
      <c r="H17" s="10" t="n"/>
      <c r="I17" s="10" t="n"/>
      <c r="J17" s="11">
        <f>IF($B17="","",SUMPRODUCT(SUMIF('Vardiya Kalıpları'!$A$4:$A$15,C17:I17,'Vardiya Kalıpları'!$F$4:$F$15)))</f>
        <v/>
      </c>
      <c r="K17" s="11">
        <f>IF($B17="","",IF(COUNTIF(C17:I17,"HT")&gt;=1,"Var","YOK"))</f>
        <v/>
      </c>
      <c r="L17" s="11">
        <f>IF($B17="","",IF(J17&gt;45,"45 saati aşıyor",IF(K17="YOK","Hafta tatili yok","Uygun")))</f>
        <v/>
      </c>
    </row>
    <row r="18">
      <c r="A18" s="9" t="n"/>
      <c r="B18" s="9" t="n"/>
      <c r="C18" s="10" t="n"/>
      <c r="D18" s="10" t="n"/>
      <c r="E18" s="10" t="n"/>
      <c r="F18" s="10" t="n"/>
      <c r="G18" s="10" t="n"/>
      <c r="H18" s="10" t="n"/>
      <c r="I18" s="10" t="n"/>
      <c r="J18" s="11">
        <f>IF($B18="","",SUMPRODUCT(SUMIF('Vardiya Kalıpları'!$A$4:$A$15,C18:I18,'Vardiya Kalıpları'!$F$4:$F$15)))</f>
        <v/>
      </c>
      <c r="K18" s="11">
        <f>IF($B18="","",IF(COUNTIF(C18:I18,"HT")&gt;=1,"Var","YOK"))</f>
        <v/>
      </c>
      <c r="L18" s="11">
        <f>IF($B18="","",IF(J18&gt;45,"45 saati aşıyor",IF(K18="YOK","Hafta tatili yok","Uygun")))</f>
        <v/>
      </c>
    </row>
    <row r="19">
      <c r="A19" s="9" t="n"/>
      <c r="B19" s="9" t="n"/>
      <c r="C19" s="10" t="n"/>
      <c r="D19" s="10" t="n"/>
      <c r="E19" s="10" t="n"/>
      <c r="F19" s="10" t="n"/>
      <c r="G19" s="10" t="n"/>
      <c r="H19" s="10" t="n"/>
      <c r="I19" s="10" t="n"/>
      <c r="J19" s="11">
        <f>IF($B19="","",SUMPRODUCT(SUMIF('Vardiya Kalıpları'!$A$4:$A$15,C19:I19,'Vardiya Kalıpları'!$F$4:$F$15)))</f>
        <v/>
      </c>
      <c r="K19" s="11">
        <f>IF($B19="","",IF(COUNTIF(C19:I19,"HT")&gt;=1,"Var","YOK"))</f>
        <v/>
      </c>
      <c r="L19" s="11">
        <f>IF($B19="","",IF(J19&gt;45,"45 saati aşıyor",IF(K19="YOK","Hafta tatili yok","Uygun")))</f>
        <v/>
      </c>
    </row>
    <row r="20">
      <c r="A20" s="9" t="n"/>
      <c r="B20" s="9" t="n"/>
      <c r="C20" s="10" t="n"/>
      <c r="D20" s="10" t="n"/>
      <c r="E20" s="10" t="n"/>
      <c r="F20" s="10" t="n"/>
      <c r="G20" s="10" t="n"/>
      <c r="H20" s="10" t="n"/>
      <c r="I20" s="10" t="n"/>
      <c r="J20" s="11">
        <f>IF($B20="","",SUMPRODUCT(SUMIF('Vardiya Kalıpları'!$A$4:$A$15,C20:I20,'Vardiya Kalıpları'!$F$4:$F$15)))</f>
        <v/>
      </c>
      <c r="K20" s="11">
        <f>IF($B20="","",IF(COUNTIF(C20:I20,"HT")&gt;=1,"Var","YOK"))</f>
        <v/>
      </c>
      <c r="L20" s="11">
        <f>IF($B20="","",IF(J20&gt;45,"45 saati aşıyor",IF(K20="YOK","Hafta tatili yok","Uygun")))</f>
        <v/>
      </c>
    </row>
    <row r="21">
      <c r="A21" s="9" t="n"/>
      <c r="B21" s="9" t="n"/>
      <c r="C21" s="10" t="n"/>
      <c r="D21" s="10" t="n"/>
      <c r="E21" s="10" t="n"/>
      <c r="F21" s="10" t="n"/>
      <c r="G21" s="10" t="n"/>
      <c r="H21" s="10" t="n"/>
      <c r="I21" s="10" t="n"/>
      <c r="J21" s="11">
        <f>IF($B21="","",SUMPRODUCT(SUMIF('Vardiya Kalıpları'!$A$4:$A$15,C21:I21,'Vardiya Kalıpları'!$F$4:$F$15)))</f>
        <v/>
      </c>
      <c r="K21" s="11">
        <f>IF($B21="","",IF(COUNTIF(C21:I21,"HT")&gt;=1,"Var","YOK"))</f>
        <v/>
      </c>
      <c r="L21" s="11">
        <f>IF($B21="","",IF(J21&gt;45,"45 saati aşıyor",IF(K21="YOK","Hafta tatili yok","Uygun")))</f>
        <v/>
      </c>
    </row>
    <row r="22">
      <c r="A22" s="9" t="n"/>
      <c r="B22" s="9" t="n"/>
      <c r="C22" s="10" t="n"/>
      <c r="D22" s="10" t="n"/>
      <c r="E22" s="10" t="n"/>
      <c r="F22" s="10" t="n"/>
      <c r="G22" s="10" t="n"/>
      <c r="H22" s="10" t="n"/>
      <c r="I22" s="10" t="n"/>
      <c r="J22" s="11">
        <f>IF($B22="","",SUMPRODUCT(SUMIF('Vardiya Kalıpları'!$A$4:$A$15,C22:I22,'Vardiya Kalıpları'!$F$4:$F$15)))</f>
        <v/>
      </c>
      <c r="K22" s="11">
        <f>IF($B22="","",IF(COUNTIF(C22:I22,"HT")&gt;=1,"Var","YOK"))</f>
        <v/>
      </c>
      <c r="L22" s="11">
        <f>IF($B22="","",IF(J22&gt;45,"45 saati aşıyor",IF(K22="YOK","Hafta tatili yok","Uygun")))</f>
        <v/>
      </c>
    </row>
    <row r="23">
      <c r="A23" s="9" t="n"/>
      <c r="B23" s="9" t="n"/>
      <c r="C23" s="10" t="n"/>
      <c r="D23" s="10" t="n"/>
      <c r="E23" s="10" t="n"/>
      <c r="F23" s="10" t="n"/>
      <c r="G23" s="10" t="n"/>
      <c r="H23" s="10" t="n"/>
      <c r="I23" s="10" t="n"/>
      <c r="J23" s="11">
        <f>IF($B23="","",SUMPRODUCT(SUMIF('Vardiya Kalıpları'!$A$4:$A$15,C23:I23,'Vardiya Kalıpları'!$F$4:$F$15)))</f>
        <v/>
      </c>
      <c r="K23" s="11">
        <f>IF($B23="","",IF(COUNTIF(C23:I23,"HT")&gt;=1,"Var","YOK"))</f>
        <v/>
      </c>
      <c r="L23" s="11">
        <f>IF($B23="","",IF(J23&gt;45,"45 saati aşıyor",IF(K23="YOK","Hafta tatili yok","Uygun")))</f>
        <v/>
      </c>
    </row>
    <row r="24">
      <c r="A24" s="9" t="n"/>
      <c r="B24" s="9" t="n"/>
      <c r="C24" s="10" t="n"/>
      <c r="D24" s="10" t="n"/>
      <c r="E24" s="10" t="n"/>
      <c r="F24" s="10" t="n"/>
      <c r="G24" s="10" t="n"/>
      <c r="H24" s="10" t="n"/>
      <c r="I24" s="10" t="n"/>
      <c r="J24" s="11">
        <f>IF($B24="","",SUMPRODUCT(SUMIF('Vardiya Kalıpları'!$A$4:$A$15,C24:I24,'Vardiya Kalıpları'!$F$4:$F$15)))</f>
        <v/>
      </c>
      <c r="K24" s="11">
        <f>IF($B24="","",IF(COUNTIF(C24:I24,"HT")&gt;=1,"Var","YOK"))</f>
        <v/>
      </c>
      <c r="L24" s="11">
        <f>IF($B24="","",IF(J24&gt;45,"45 saati aşıyor",IF(K24="YOK","Hafta tatili yok","Uygun")))</f>
        <v/>
      </c>
    </row>
    <row r="25">
      <c r="A25" s="9" t="n"/>
      <c r="B25" s="9" t="n"/>
      <c r="C25" s="10" t="n"/>
      <c r="D25" s="10" t="n"/>
      <c r="E25" s="10" t="n"/>
      <c r="F25" s="10" t="n"/>
      <c r="G25" s="10" t="n"/>
      <c r="H25" s="10" t="n"/>
      <c r="I25" s="10" t="n"/>
      <c r="J25" s="11">
        <f>IF($B25="","",SUMPRODUCT(SUMIF('Vardiya Kalıpları'!$A$4:$A$15,C25:I25,'Vardiya Kalıpları'!$F$4:$F$15)))</f>
        <v/>
      </c>
      <c r="K25" s="11">
        <f>IF($B25="","",IF(COUNTIF(C25:I25,"HT")&gt;=1,"Var","YOK"))</f>
        <v/>
      </c>
      <c r="L25" s="11">
        <f>IF($B25="","",IF(J25&gt;45,"45 saati aşıyor",IF(K25="YOK","Hafta tatili yok","Uygun")))</f>
        <v/>
      </c>
    </row>
    <row r="26">
      <c r="A26" s="9" t="n"/>
      <c r="B26" s="9" t="n"/>
      <c r="C26" s="10" t="n"/>
      <c r="D26" s="10" t="n"/>
      <c r="E26" s="10" t="n"/>
      <c r="F26" s="10" t="n"/>
      <c r="G26" s="10" t="n"/>
      <c r="H26" s="10" t="n"/>
      <c r="I26" s="10" t="n"/>
      <c r="J26" s="11">
        <f>IF($B26="","",SUMPRODUCT(SUMIF('Vardiya Kalıpları'!$A$4:$A$15,C26:I26,'Vardiya Kalıpları'!$F$4:$F$15)))</f>
        <v/>
      </c>
      <c r="K26" s="11">
        <f>IF($B26="","",IF(COUNTIF(C26:I26,"HT")&gt;=1,"Var","YOK"))</f>
        <v/>
      </c>
      <c r="L26" s="11">
        <f>IF($B26="","",IF(J26&gt;45,"45 saati aşıyor",IF(K26="YOK","Hafta tatili yok","Uygun")))</f>
        <v/>
      </c>
    </row>
    <row r="28">
      <c r="B28" s="2" t="inlineStr">
        <is>
          <t>Günlük kişi sayısı</t>
        </is>
      </c>
    </row>
    <row r="29">
      <c r="B29">
        <f>"S — "&amp;IFERROR(INDEX('Vardiya Kalıpları'!$B$4:$B$15,MATCH("S",'Vardiya Kalıpları'!$A$4:$A$15,0)),"")</f>
        <v/>
      </c>
      <c r="C29" s="11">
        <f>COUNTIF(C$7:C$26,"S")</f>
        <v/>
      </c>
      <c r="D29" s="11">
        <f>COUNTIF(D$7:D$26,"S")</f>
        <v/>
      </c>
      <c r="E29" s="11">
        <f>COUNTIF(E$7:E$26,"S")</f>
        <v/>
      </c>
      <c r="F29" s="11">
        <f>COUNTIF(F$7:F$26,"S")</f>
        <v/>
      </c>
      <c r="G29" s="11">
        <f>COUNTIF(G$7:G$26,"S")</f>
        <v/>
      </c>
      <c r="H29" s="11">
        <f>COUNTIF(H$7:H$26,"S")</f>
        <v/>
      </c>
      <c r="I29" s="11">
        <f>COUNTIF(I$7:I$26,"S")</f>
        <v/>
      </c>
    </row>
    <row r="30">
      <c r="B30">
        <f>"A — "&amp;IFERROR(INDEX('Vardiya Kalıpları'!$B$4:$B$15,MATCH("A",'Vardiya Kalıpları'!$A$4:$A$15,0)),"")</f>
        <v/>
      </c>
      <c r="C30" s="11">
        <f>COUNTIF(C$7:C$26,"A")</f>
        <v/>
      </c>
      <c r="D30" s="11">
        <f>COUNTIF(D$7:D$26,"A")</f>
        <v/>
      </c>
      <c r="E30" s="11">
        <f>COUNTIF(E$7:E$26,"A")</f>
        <v/>
      </c>
      <c r="F30" s="11">
        <f>COUNTIF(F$7:F$26,"A")</f>
        <v/>
      </c>
      <c r="G30" s="11">
        <f>COUNTIF(G$7:G$26,"A")</f>
        <v/>
      </c>
      <c r="H30" s="11">
        <f>COUNTIF(H$7:H$26,"A")</f>
        <v/>
      </c>
      <c r="I30" s="11">
        <f>COUNTIF(I$7:I$26,"A")</f>
        <v/>
      </c>
    </row>
    <row r="31">
      <c r="B31">
        <f>"G — "&amp;IFERROR(INDEX('Vardiya Kalıpları'!$B$4:$B$15,MATCH("G",'Vardiya Kalıpları'!$A$4:$A$15,0)),"")</f>
        <v/>
      </c>
      <c r="C31" s="11">
        <f>COUNTIF(C$7:C$26,"G")</f>
        <v/>
      </c>
      <c r="D31" s="11">
        <f>COUNTIF(D$7:D$26,"G")</f>
        <v/>
      </c>
      <c r="E31" s="11">
        <f>COUNTIF(E$7:E$26,"G")</f>
        <v/>
      </c>
      <c r="F31" s="11">
        <f>COUNTIF(F$7:F$26,"G")</f>
        <v/>
      </c>
      <c r="G31" s="11">
        <f>COUNTIF(G$7:G$26,"G")</f>
        <v/>
      </c>
      <c r="H31" s="11">
        <f>COUNTIF(H$7:H$26,"G")</f>
        <v/>
      </c>
      <c r="I31" s="11">
        <f>COUNTIF(I$7:I$26,"G")</f>
        <v/>
      </c>
    </row>
    <row r="32">
      <c r="B32">
        <f>"T — "&amp;IFERROR(INDEX('Vardiya Kalıpları'!$B$4:$B$15,MATCH("T",'Vardiya Kalıpları'!$A$4:$A$15,0)),"")</f>
        <v/>
      </c>
      <c r="C32" s="11">
        <f>COUNTIF(C$7:C$26,"T")</f>
        <v/>
      </c>
      <c r="D32" s="11">
        <f>COUNTIF(D$7:D$26,"T")</f>
        <v/>
      </c>
      <c r="E32" s="11">
        <f>COUNTIF(E$7:E$26,"T")</f>
        <v/>
      </c>
      <c r="F32" s="11">
        <f>COUNTIF(F$7:F$26,"T")</f>
        <v/>
      </c>
      <c r="G32" s="11">
        <f>COUNTIF(G$7:G$26,"T")</f>
        <v/>
      </c>
      <c r="H32" s="11">
        <f>COUNTIF(H$7:H$26,"T")</f>
        <v/>
      </c>
      <c r="I32" s="11">
        <f>COUNTIF(I$7:I$26,"T")</f>
        <v/>
      </c>
    </row>
    <row r="34">
      <c r="A34" s="5" t="inlineStr">
        <is>
          <t>Uyarılar yalnızca 45 saat ve hafta tatilini kontrol eder; 11 saat dinlenme ve gece çalışması sınırını elle kontrol edin.</t>
        </is>
      </c>
    </row>
    <row r="35">
      <c r="A35" s="12" t="inlineStr">
        <is>
          <t>Vardiyayı her hafta elle yazmak istemiyorsanız: Burdaa Otomatik Vardiya, izinleri ve iş kanunu kurallarını gözeterek haftayı tek tıkla planlar → burdaa.co</t>
        </is>
      </c>
    </row>
  </sheetData>
  <mergeCells count="7">
    <mergeCell ref="A5:A6"/>
    <mergeCell ref="K5:K6"/>
    <mergeCell ref="J5:J6"/>
    <mergeCell ref="A1:L1"/>
    <mergeCell ref="B5:B6"/>
    <mergeCell ref="B2:D2"/>
    <mergeCell ref="L5:L6"/>
  </mergeCells>
  <conditionalFormatting sqref="C7:I26">
    <cfRule type="expression" priority="1" dxfId="0">
      <formula>C7="S"</formula>
    </cfRule>
    <cfRule type="expression" priority="2" dxfId="1">
      <formula>C7="A"</formula>
    </cfRule>
    <cfRule type="expression" priority="3" dxfId="2">
      <formula>C7="G"</formula>
    </cfRule>
    <cfRule type="expression" priority="4" dxfId="3">
      <formula>C7="T"</formula>
    </cfRule>
    <cfRule type="expression" priority="5" dxfId="4">
      <formula>C7="HT"</formula>
    </cfRule>
    <cfRule type="expression" priority="6" dxfId="5">
      <formula>C7="Yİ"</formula>
    </cfRule>
    <cfRule type="expression" priority="7" dxfId="6">
      <formula>C7="R"</formula>
    </cfRule>
  </conditionalFormatting>
  <conditionalFormatting sqref="L7:L26">
    <cfRule type="expression" priority="8" dxfId="7">
      <formula>AND(L7&lt;&gt;"",L7&lt;&gt;"Uygun")</formula>
    </cfRule>
  </conditionalFormatting>
  <dataValidations count="1">
    <dataValidation sqref="C7:I26" showDropDown="0" showInputMessage="0" showErrorMessage="1" allowBlank="1" errorTitle="Geçersiz kod" error="Vardiya Kalıpları sayfasındaki kodlardan birini girin." type="list">
      <formula1>='Vardiya Kalıpları'!$A$4:$A$15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8" customWidth="1" min="1" max="1"/>
    <col width="20" customWidth="1" min="2" max="2"/>
    <col width="12" customWidth="1" min="3" max="3"/>
    <col width="12" customWidth="1" min="4" max="4"/>
    <col width="11" customWidth="1" min="5" max="5"/>
    <col width="18" customWidth="1" min="6" max="6"/>
  </cols>
  <sheetData>
    <row r="1">
      <c r="A1" s="13" t="inlineStr">
        <is>
          <t>VARDİYA KALIPLARI</t>
        </is>
      </c>
    </row>
    <row r="2">
      <c r="A2" s="5" t="inlineStr">
        <is>
          <t>Kendi vardiyalarınızı yazın. Net çalışma = bitiş − başlangıç − mola. Gece yarısını geçen vardiyalar (ör. 16:00–00:00) doğru hesaplanır.</t>
        </is>
      </c>
    </row>
    <row r="3">
      <c r="A3" s="6" t="inlineStr">
        <is>
          <t>Kod</t>
        </is>
      </c>
      <c r="B3" s="6" t="inlineStr">
        <is>
          <t>Vardiya adı</t>
        </is>
      </c>
      <c r="C3" s="6" t="inlineStr">
        <is>
          <t>Başlangıç</t>
        </is>
      </c>
      <c r="D3" s="6" t="inlineStr">
        <is>
          <t>Bitiş</t>
        </is>
      </c>
      <c r="E3" s="6" t="inlineStr">
        <is>
          <t>Mola (dk)</t>
        </is>
      </c>
      <c r="F3" s="6" t="inlineStr">
        <is>
          <t>Net çalışma (saat)</t>
        </is>
      </c>
    </row>
    <row r="4">
      <c r="A4" s="14" t="inlineStr">
        <is>
          <t>S</t>
        </is>
      </c>
      <c r="B4" s="14" t="inlineStr">
        <is>
          <t>Sabah</t>
        </is>
      </c>
      <c r="C4" s="18" t="n">
        <v>0.3333333333333333</v>
      </c>
      <c r="D4" s="18" t="n">
        <v>0.6666666666666666</v>
      </c>
      <c r="E4" s="14" t="n">
        <v>30</v>
      </c>
      <c r="F4" s="11">
        <f>IF(OR(C4="",D4=""),0,ROUND(MOD(D4-C4,1)*24-E4/60,2))</f>
        <v/>
      </c>
    </row>
    <row r="5">
      <c r="A5" s="14" t="inlineStr">
        <is>
          <t>A</t>
        </is>
      </c>
      <c r="B5" s="14" t="inlineStr">
        <is>
          <t>Akşam</t>
        </is>
      </c>
      <c r="C5" s="18" t="n">
        <v>0.6666666666666666</v>
      </c>
      <c r="D5" s="18" t="n">
        <v>0</v>
      </c>
      <c r="E5" s="14" t="n">
        <v>30</v>
      </c>
      <c r="F5" s="11">
        <f>IF(OR(C5="",D5=""),0,ROUND(MOD(D5-C5,1)*24-E5/60,2))</f>
        <v/>
      </c>
    </row>
    <row r="6">
      <c r="A6" s="14" t="inlineStr">
        <is>
          <t>G</t>
        </is>
      </c>
      <c r="B6" s="14" t="inlineStr">
        <is>
          <t>Gece</t>
        </is>
      </c>
      <c r="C6" s="18" t="n">
        <v>0</v>
      </c>
      <c r="D6" s="18" t="n">
        <v>0.3333333333333333</v>
      </c>
      <c r="E6" s="14" t="n">
        <v>30</v>
      </c>
      <c r="F6" s="11">
        <f>IF(OR(C6="",D6=""),0,ROUND(MOD(D6-C6,1)*24-E6/60,2))</f>
        <v/>
      </c>
    </row>
    <row r="7">
      <c r="A7" s="14" t="inlineStr">
        <is>
          <t>T</t>
        </is>
      </c>
      <c r="B7" s="14" t="inlineStr">
        <is>
          <t>Tam gün</t>
        </is>
      </c>
      <c r="C7" s="18" t="n">
        <v>0.4166666666666667</v>
      </c>
      <c r="D7" s="18" t="n">
        <v>0.75</v>
      </c>
      <c r="E7" s="14" t="n">
        <v>60</v>
      </c>
      <c r="F7" s="11">
        <f>IF(OR(C7="",D7=""),0,ROUND(MOD(D7-C7,1)*24-E7/60,2))</f>
        <v/>
      </c>
    </row>
    <row r="8">
      <c r="A8" s="14" t="inlineStr">
        <is>
          <t>HT</t>
        </is>
      </c>
      <c r="B8" s="14" t="inlineStr">
        <is>
          <t>Hafta tatili</t>
        </is>
      </c>
      <c r="C8" s="18" t="n"/>
      <c r="D8" s="18" t="n"/>
      <c r="E8" s="14" t="n"/>
      <c r="F8" s="11">
        <f>IF(OR(C8="",D8=""),0,ROUND(MOD(D8-C8,1)*24-E8/60,2))</f>
        <v/>
      </c>
    </row>
    <row r="9">
      <c r="A9" s="14" t="inlineStr">
        <is>
          <t>Yİ</t>
        </is>
      </c>
      <c r="B9" s="14" t="inlineStr">
        <is>
          <t>Yıllık izin</t>
        </is>
      </c>
      <c r="C9" s="18" t="n"/>
      <c r="D9" s="18" t="n"/>
      <c r="E9" s="14" t="n"/>
      <c r="F9" s="11">
        <f>IF(OR(C9="",D9=""),0,ROUND(MOD(D9-C9,1)*24-E9/60,2))</f>
        <v/>
      </c>
    </row>
    <row r="10">
      <c r="A10" s="14" t="inlineStr">
        <is>
          <t>R</t>
        </is>
      </c>
      <c r="B10" s="14" t="inlineStr">
        <is>
          <t>Raporlu</t>
        </is>
      </c>
      <c r="C10" s="18" t="n"/>
      <c r="D10" s="18" t="n"/>
      <c r="E10" s="14" t="n"/>
      <c r="F10" s="11">
        <f>IF(OR(C10="",D10=""),0,ROUND(MOD(D10-C10,1)*24-E10/60,2))</f>
        <v/>
      </c>
    </row>
    <row r="11">
      <c r="A11" s="14" t="n"/>
      <c r="B11" s="14" t="n"/>
      <c r="C11" s="18" t="n"/>
      <c r="D11" s="18" t="n"/>
      <c r="E11" s="14" t="n"/>
      <c r="F11" s="11">
        <f>IF(OR(C11="",D11=""),0,ROUND(MOD(D11-C11,1)*24-E11/60,2))</f>
        <v/>
      </c>
    </row>
    <row r="12">
      <c r="A12" s="14" t="n"/>
      <c r="B12" s="14" t="n"/>
      <c r="C12" s="18" t="n"/>
      <c r="D12" s="18" t="n"/>
      <c r="E12" s="14" t="n"/>
      <c r="F12" s="11">
        <f>IF(OR(C12="",D12=""),0,ROUND(MOD(D12-C12,1)*24-E12/60,2))</f>
        <v/>
      </c>
    </row>
    <row r="13">
      <c r="A13" s="14" t="n"/>
      <c r="B13" s="14" t="n"/>
      <c r="C13" s="18" t="n"/>
      <c r="D13" s="18" t="n"/>
      <c r="E13" s="14" t="n"/>
      <c r="F13" s="11">
        <f>IF(OR(C13="",D13=""),0,ROUND(MOD(D13-C13,1)*24-E13/60,2))</f>
        <v/>
      </c>
    </row>
    <row r="14">
      <c r="A14" s="14" t="n"/>
      <c r="B14" s="14" t="n"/>
      <c r="C14" s="18" t="n"/>
      <c r="D14" s="18" t="n"/>
      <c r="E14" s="14" t="n"/>
      <c r="F14" s="11">
        <f>IF(OR(C14="",D14=""),0,ROUND(MOD(D14-C14,1)*24-E14/60,2))</f>
        <v/>
      </c>
    </row>
    <row r="15">
      <c r="A15" s="14" t="n"/>
      <c r="B15" s="14" t="n"/>
      <c r="C15" s="18" t="n"/>
      <c r="D15" s="18" t="n"/>
      <c r="E15" s="14" t="n"/>
      <c r="F15" s="11">
        <f>IF(OR(C15="",D15=""),0,ROUND(MOD(D15-C15,1)*24-E15/60,2))</f>
        <v/>
      </c>
    </row>
    <row r="17">
      <c r="A17" s="2" t="inlineStr">
        <is>
          <t>İş Kanunu hatırlatmaları</t>
        </is>
      </c>
    </row>
    <row r="18">
      <c r="A18" t="inlineStr">
        <is>
          <t>• Haftalık çalışma en fazla 45 saat; aşan kısım fazla mesaidir.</t>
        </is>
      </c>
    </row>
    <row r="19">
      <c r="A19" t="inlineStr">
        <is>
          <t>• Günlük çalışma 11 saati geçemez.</t>
        </is>
      </c>
    </row>
    <row r="20">
      <c r="A20" t="inlineStr">
        <is>
          <t>• 7 günde en az 24 saat kesintisiz hafta tatili verilir.</t>
        </is>
      </c>
    </row>
    <row r="21">
      <c r="A21" t="inlineStr">
        <is>
          <t>• Vardiya değişiminde çalışan en az 11 saat dinlenmeden yeni vardiyaya başlatılamaz.</t>
        </is>
      </c>
    </row>
    <row r="22">
      <c r="A22" t="inlineStr">
        <is>
          <t>• Gece çalışması (20:00–06:00 arası) 7,5 saati geçemez.</t>
        </is>
      </c>
    </row>
    <row r="23">
      <c r="A23" t="inlineStr">
        <is>
          <t>• Ara dinlenme: 4 saate kadar 15 dk, 4–7,5 saat 30 dk, 7,5 saatten fazla 1 saat.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2026-09-28T22:49:26Z</dcterms:created>
  <dcterms:modified xsi:type="dcterms:W3CDTF">2026-09-28T22:49:48Z</dcterms:modified>
</cp:coreProperties>
</file>