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uantaj" sheetId="1" state="visible" r:id="rId1"/>
    <sheet name="Kodlar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128768"/>
      <sz val="16"/>
    </font>
    <font>
      <b val="1"/>
    </font>
    <font>
      <i val="1"/>
      <color rgb="00666666"/>
      <sz val="9"/>
    </font>
    <font>
      <b val="1"/>
      <color rgb="00FFFFFF"/>
    </font>
    <font>
      <b val="1"/>
      <color rgb="00128768"/>
    </font>
    <font>
      <b val="1"/>
      <color rgb="00128768"/>
      <sz val="14"/>
    </font>
    <font>
      <i val="1"/>
      <color rgb="00666666"/>
    </font>
  </fonts>
  <fills count="5">
    <fill>
      <patternFill/>
    </fill>
    <fill>
      <patternFill patternType="gray125"/>
    </fill>
    <fill>
      <patternFill patternType="solid">
        <fgColor rgb="00E8F5F0"/>
      </patternFill>
    </fill>
    <fill>
      <patternFill patternType="solid">
        <fgColor rgb="00128768"/>
      </patternFill>
    </fill>
    <fill>
      <patternFill patternType="solid">
        <fgColor rgb="00F1F3F5"/>
      </patternFill>
    </fill>
  </fills>
  <borders count="5">
    <border>
      <left/>
      <right/>
      <top/>
      <bottom/>
      <diagonal/>
    </border>
    <border>
      <left style="thin">
        <color rgb="00D0D5DA"/>
      </left>
      <right style="thin">
        <color rgb="00D0D5DA"/>
      </right>
      <top style="thin">
        <color rgb="00D0D5DA"/>
      </top>
      <bottom style="thin">
        <color rgb="00D0D5DA"/>
      </bottom>
    </border>
    <border>
      <left style="thin">
        <color rgb="00D0D5DA"/>
      </left>
      <right/>
      <top/>
      <bottom/>
      <diagonal/>
    </border>
    <border>
      <left style="thin">
        <color rgb="00D0D5DA"/>
      </left>
      <right style="thin">
        <color rgb="00D0D5DA"/>
      </right>
      <top/>
      <bottom/>
      <diagonal/>
    </border>
    <border>
      <left style="thin">
        <color rgb="00D0D5DA"/>
      </left>
      <right style="thin">
        <color rgb="00D0D5DA"/>
      </right>
      <top/>
      <bottom style="thin">
        <color rgb="00D0D5DA"/>
      </bottom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2" borderId="0" pivotButton="0" quotePrefix="0" xfId="0"/>
    <xf numFmtId="0" fontId="3" fillId="0" borderId="0" pivotButton="0" quotePrefix="0" xfId="0"/>
    <xf numFmtId="0" fontId="4" fillId="3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0" fillId="0" borderId="1" pivotButton="0" quotePrefix="0" xfId="0"/>
    <xf numFmtId="0" fontId="0" fillId="0" borderId="1" applyAlignment="1" pivotButton="0" quotePrefix="0" xfId="0">
      <alignment horizontal="center" vertical="center" wrapText="1"/>
    </xf>
    <xf numFmtId="0" fontId="0" fillId="4" borderId="1" applyAlignment="1" pivotButton="0" quotePrefix="0" xfId="0">
      <alignment horizontal="center" vertical="center" wrapText="1"/>
    </xf>
    <xf numFmtId="0" fontId="2" fillId="4" borderId="1" applyAlignment="1" pivotButton="0" quotePrefix="0" xfId="0">
      <alignment horizontal="center" vertical="center" wrapText="1"/>
    </xf>
    <xf numFmtId="0" fontId="5" fillId="0" borderId="0" pivotButton="0" quotePrefix="0" xfId="0"/>
    <xf numFmtId="0" fontId="6" fillId="0" borderId="0" pivotButton="0" quotePrefix="0" xfId="0"/>
    <xf numFmtId="0" fontId="4" fillId="3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center" wrapText="1"/>
    </xf>
    <xf numFmtId="0" fontId="7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FFF4E5"/>
        </patternFill>
      </fill>
    </dxf>
    <dxf>
      <fill>
        <patternFill patternType="solid">
          <fgColor rgb="00D9D9D9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R39"/>
  <sheetViews>
    <sheetView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28" customWidth="1" min="2" max="2"/>
    <col width="4.6" customWidth="1" min="3" max="3"/>
    <col width="4.6" customWidth="1" min="4" max="4"/>
    <col width="4.6" customWidth="1" min="5" max="5"/>
    <col width="4.6" customWidth="1" min="6" max="6"/>
    <col width="4.6" customWidth="1" min="7" max="7"/>
    <col width="4.6" customWidth="1" min="8" max="8"/>
    <col width="4.6" customWidth="1" min="9" max="9"/>
    <col width="4.6" customWidth="1" min="10" max="10"/>
    <col width="4.6" customWidth="1" min="11" max="11"/>
    <col width="4.6" customWidth="1" min="12" max="12"/>
    <col width="4.6" customWidth="1" min="13" max="13"/>
    <col width="4.6" customWidth="1" min="14" max="14"/>
    <col width="4.6" customWidth="1" min="15" max="15"/>
    <col width="4.6" customWidth="1" min="16" max="16"/>
    <col width="4.6" customWidth="1" min="17" max="17"/>
    <col width="4.6" customWidth="1" min="18" max="18"/>
    <col width="4.6" customWidth="1" min="19" max="19"/>
    <col width="4.6" customWidth="1" min="20" max="20"/>
    <col width="4.6" customWidth="1" min="21" max="21"/>
    <col width="4.6" customWidth="1" min="22" max="22"/>
    <col width="4.6" customWidth="1" min="23" max="23"/>
    <col width="4.6" customWidth="1" min="24" max="24"/>
    <col width="4.6" customWidth="1" min="25" max="25"/>
    <col width="4.6" customWidth="1" min="26" max="26"/>
    <col width="4.6" customWidth="1" min="27" max="27"/>
    <col width="4.6" customWidth="1" min="28" max="28"/>
    <col width="4.6" customWidth="1" min="29" max="29"/>
    <col width="4.6" customWidth="1" min="30" max="30"/>
    <col width="4.6" customWidth="1" min="31" max="31"/>
    <col width="4.6" customWidth="1" min="32" max="32"/>
    <col width="4.6" customWidth="1" min="33" max="33"/>
    <col width="9" customWidth="1" min="34" max="34"/>
    <col width="9" customWidth="1" min="35" max="35"/>
    <col width="9" customWidth="1" min="36" max="36"/>
    <col width="9" customWidth="1" min="37" max="37"/>
    <col width="9" customWidth="1" min="38" max="38"/>
    <col width="9" customWidth="1" min="39" max="39"/>
    <col width="9" customWidth="1" min="40" max="40"/>
    <col width="9" customWidth="1" min="41" max="41"/>
    <col width="9" customWidth="1" min="42" max="42"/>
    <col width="9" customWidth="1" min="43" max="43"/>
    <col width="9" customWidth="1" min="44" max="44"/>
  </cols>
  <sheetData>
    <row r="1">
      <c r="A1" s="1" t="inlineStr">
        <is>
          <t>AYLIK PUANTAJ CETVELİ</t>
        </is>
      </c>
    </row>
    <row r="2">
      <c r="A2" s="2" t="inlineStr">
        <is>
          <t>Şirket:</t>
        </is>
      </c>
      <c r="B2" s="3" t="n"/>
      <c r="J2" s="2" t="inlineStr">
        <is>
          <t>Şube / Lokasyon:</t>
        </is>
      </c>
      <c r="O2" s="3" t="n"/>
    </row>
    <row r="3">
      <c r="A3" s="2" t="inlineStr">
        <is>
          <t>Yıl:</t>
        </is>
      </c>
      <c r="B3" s="3" t="n">
        <v>2026</v>
      </c>
      <c r="C3" s="2" t="inlineStr">
        <is>
          <t>Ay (1-12):</t>
        </is>
      </c>
      <c r="F3" s="3" t="n">
        <v>10</v>
      </c>
      <c r="H3" s="4" t="inlineStr">
        <is>
          <t>Yıl ve ayı değiştirin; günler ve gün adları kendiliğinden güncellenir. Günlere aşağıdaki kodları yazın (açılır listeden seçebilirsiniz). Kodların anlamı 'Kodlar' sayfasında.</t>
        </is>
      </c>
    </row>
    <row r="5" ht="32" customHeight="1">
      <c r="A5" s="5" t="inlineStr">
        <is>
          <t>Sicil No</t>
        </is>
      </c>
      <c r="B5" s="5" t="inlineStr">
        <is>
          <t>Ad Soyad</t>
        </is>
      </c>
      <c r="C5" s="5">
        <f>IF(MONTH(DATE($B$3,$F$3,1))=$F$3,1,"")</f>
        <v/>
      </c>
      <c r="D5" s="5">
        <f>IF(MONTH(DATE($B$3,$F$3,2))=$F$3,2,"")</f>
        <v/>
      </c>
      <c r="E5" s="5">
        <f>IF(MONTH(DATE($B$3,$F$3,3))=$F$3,3,"")</f>
        <v/>
      </c>
      <c r="F5" s="5">
        <f>IF(MONTH(DATE($B$3,$F$3,4))=$F$3,4,"")</f>
        <v/>
      </c>
      <c r="G5" s="5">
        <f>IF(MONTH(DATE($B$3,$F$3,5))=$F$3,5,"")</f>
        <v/>
      </c>
      <c r="H5" s="5">
        <f>IF(MONTH(DATE($B$3,$F$3,6))=$F$3,6,"")</f>
        <v/>
      </c>
      <c r="I5" s="5">
        <f>IF(MONTH(DATE($B$3,$F$3,7))=$F$3,7,"")</f>
        <v/>
      </c>
      <c r="J5" s="5">
        <f>IF(MONTH(DATE($B$3,$F$3,8))=$F$3,8,"")</f>
        <v/>
      </c>
      <c r="K5" s="5">
        <f>IF(MONTH(DATE($B$3,$F$3,9))=$F$3,9,"")</f>
        <v/>
      </c>
      <c r="L5" s="5">
        <f>IF(MONTH(DATE($B$3,$F$3,10))=$F$3,10,"")</f>
        <v/>
      </c>
      <c r="M5" s="5">
        <f>IF(MONTH(DATE($B$3,$F$3,11))=$F$3,11,"")</f>
        <v/>
      </c>
      <c r="N5" s="5">
        <f>IF(MONTH(DATE($B$3,$F$3,12))=$F$3,12,"")</f>
        <v/>
      </c>
      <c r="O5" s="5">
        <f>IF(MONTH(DATE($B$3,$F$3,13))=$F$3,13,"")</f>
        <v/>
      </c>
      <c r="P5" s="5">
        <f>IF(MONTH(DATE($B$3,$F$3,14))=$F$3,14,"")</f>
        <v/>
      </c>
      <c r="Q5" s="5">
        <f>IF(MONTH(DATE($B$3,$F$3,15))=$F$3,15,"")</f>
        <v/>
      </c>
      <c r="R5" s="5">
        <f>IF(MONTH(DATE($B$3,$F$3,16))=$F$3,16,"")</f>
        <v/>
      </c>
      <c r="S5" s="5">
        <f>IF(MONTH(DATE($B$3,$F$3,17))=$F$3,17,"")</f>
        <v/>
      </c>
      <c r="T5" s="5">
        <f>IF(MONTH(DATE($B$3,$F$3,18))=$F$3,18,"")</f>
        <v/>
      </c>
      <c r="U5" s="5">
        <f>IF(MONTH(DATE($B$3,$F$3,19))=$F$3,19,"")</f>
        <v/>
      </c>
      <c r="V5" s="5">
        <f>IF(MONTH(DATE($B$3,$F$3,20))=$F$3,20,"")</f>
        <v/>
      </c>
      <c r="W5" s="5">
        <f>IF(MONTH(DATE($B$3,$F$3,21))=$F$3,21,"")</f>
        <v/>
      </c>
      <c r="X5" s="5">
        <f>IF(MONTH(DATE($B$3,$F$3,22))=$F$3,22,"")</f>
        <v/>
      </c>
      <c r="Y5" s="5">
        <f>IF(MONTH(DATE($B$3,$F$3,23))=$F$3,23,"")</f>
        <v/>
      </c>
      <c r="Z5" s="5">
        <f>IF(MONTH(DATE($B$3,$F$3,24))=$F$3,24,"")</f>
        <v/>
      </c>
      <c r="AA5" s="5">
        <f>IF(MONTH(DATE($B$3,$F$3,25))=$F$3,25,"")</f>
        <v/>
      </c>
      <c r="AB5" s="5">
        <f>IF(MONTH(DATE($B$3,$F$3,26))=$F$3,26,"")</f>
        <v/>
      </c>
      <c r="AC5" s="5">
        <f>IF(MONTH(DATE($B$3,$F$3,27))=$F$3,27,"")</f>
        <v/>
      </c>
      <c r="AD5" s="5">
        <f>IF(MONTH(DATE($B$3,$F$3,28))=$F$3,28,"")</f>
        <v/>
      </c>
      <c r="AE5" s="5">
        <f>IF(MONTH(DATE($B$3,$F$3,29))=$F$3,29,"")</f>
        <v/>
      </c>
      <c r="AF5" s="5">
        <f>IF(MONTH(DATE($B$3,$F$3,30))=$F$3,30,"")</f>
        <v/>
      </c>
      <c r="AG5" s="5">
        <f>IF(MONTH(DATE($B$3,$F$3,31))=$F$3,31,"")</f>
        <v/>
      </c>
      <c r="AH5" s="5" t="inlineStr">
        <is>
          <t>Çalışılan gün</t>
        </is>
      </c>
      <c r="AI5" s="5" t="inlineStr">
        <is>
          <t>Hafta tatili</t>
        </is>
      </c>
      <c r="AJ5" s="5" t="inlineStr">
        <is>
          <t>Resmi tatil</t>
        </is>
      </c>
      <c r="AK5" s="5" t="inlineStr">
        <is>
          <t>Yıllık izin</t>
        </is>
      </c>
      <c r="AL5" s="5" t="inlineStr">
        <is>
          <t>Mazeret izni</t>
        </is>
      </c>
      <c r="AM5" s="5" t="inlineStr">
        <is>
          <t>Raporlu</t>
        </is>
      </c>
      <c r="AN5" s="5" t="inlineStr">
        <is>
          <t>Ücretsiz izin</t>
        </is>
      </c>
      <c r="AO5" s="5" t="inlineStr">
        <is>
          <t>Devamsız</t>
        </is>
      </c>
      <c r="AP5" s="5" t="inlineStr">
        <is>
          <t>Fazla mesai (saat)</t>
        </is>
      </c>
      <c r="AQ5" s="5" t="inlineStr">
        <is>
          <t>Eksik gün</t>
        </is>
      </c>
      <c r="AR5" s="5" t="inlineStr">
        <is>
          <t>SGK prim günü</t>
        </is>
      </c>
    </row>
    <row r="6">
      <c r="A6" s="6" t="n"/>
      <c r="B6" s="6" t="n"/>
      <c r="C6" s="5">
        <f>IF(C5="","",CHOOSE(WEEKDAY(DATE($B$3,$F$3,C5),2),"Pzt","Sal","Çar","Per","Cum","Cmt","Paz"))</f>
        <v/>
      </c>
      <c r="D6" s="5">
        <f>IF(D5="","",CHOOSE(WEEKDAY(DATE($B$3,$F$3,D5),2),"Pzt","Sal","Çar","Per","Cum","Cmt","Paz"))</f>
        <v/>
      </c>
      <c r="E6" s="5">
        <f>IF(E5="","",CHOOSE(WEEKDAY(DATE($B$3,$F$3,E5),2),"Pzt","Sal","Çar","Per","Cum","Cmt","Paz"))</f>
        <v/>
      </c>
      <c r="F6" s="5">
        <f>IF(F5="","",CHOOSE(WEEKDAY(DATE($B$3,$F$3,F5),2),"Pzt","Sal","Çar","Per","Cum","Cmt","Paz"))</f>
        <v/>
      </c>
      <c r="G6" s="5">
        <f>IF(G5="","",CHOOSE(WEEKDAY(DATE($B$3,$F$3,G5),2),"Pzt","Sal","Çar","Per","Cum","Cmt","Paz"))</f>
        <v/>
      </c>
      <c r="H6" s="5">
        <f>IF(H5="","",CHOOSE(WEEKDAY(DATE($B$3,$F$3,H5),2),"Pzt","Sal","Çar","Per","Cum","Cmt","Paz"))</f>
        <v/>
      </c>
      <c r="I6" s="5">
        <f>IF(I5="","",CHOOSE(WEEKDAY(DATE($B$3,$F$3,I5),2),"Pzt","Sal","Çar","Per","Cum","Cmt","Paz"))</f>
        <v/>
      </c>
      <c r="J6" s="5">
        <f>IF(J5="","",CHOOSE(WEEKDAY(DATE($B$3,$F$3,J5),2),"Pzt","Sal","Çar","Per","Cum","Cmt","Paz"))</f>
        <v/>
      </c>
      <c r="K6" s="5">
        <f>IF(K5="","",CHOOSE(WEEKDAY(DATE($B$3,$F$3,K5),2),"Pzt","Sal","Çar","Per","Cum","Cmt","Paz"))</f>
        <v/>
      </c>
      <c r="L6" s="5">
        <f>IF(L5="","",CHOOSE(WEEKDAY(DATE($B$3,$F$3,L5),2),"Pzt","Sal","Çar","Per","Cum","Cmt","Paz"))</f>
        <v/>
      </c>
      <c r="M6" s="5">
        <f>IF(M5="","",CHOOSE(WEEKDAY(DATE($B$3,$F$3,M5),2),"Pzt","Sal","Çar","Per","Cum","Cmt","Paz"))</f>
        <v/>
      </c>
      <c r="N6" s="5">
        <f>IF(N5="","",CHOOSE(WEEKDAY(DATE($B$3,$F$3,N5),2),"Pzt","Sal","Çar","Per","Cum","Cmt","Paz"))</f>
        <v/>
      </c>
      <c r="O6" s="5">
        <f>IF(O5="","",CHOOSE(WEEKDAY(DATE($B$3,$F$3,O5),2),"Pzt","Sal","Çar","Per","Cum","Cmt","Paz"))</f>
        <v/>
      </c>
      <c r="P6" s="5">
        <f>IF(P5="","",CHOOSE(WEEKDAY(DATE($B$3,$F$3,P5),2),"Pzt","Sal","Çar","Per","Cum","Cmt","Paz"))</f>
        <v/>
      </c>
      <c r="Q6" s="5">
        <f>IF(Q5="","",CHOOSE(WEEKDAY(DATE($B$3,$F$3,Q5),2),"Pzt","Sal","Çar","Per","Cum","Cmt","Paz"))</f>
        <v/>
      </c>
      <c r="R6" s="5">
        <f>IF(R5="","",CHOOSE(WEEKDAY(DATE($B$3,$F$3,R5),2),"Pzt","Sal","Çar","Per","Cum","Cmt","Paz"))</f>
        <v/>
      </c>
      <c r="S6" s="5">
        <f>IF(S5="","",CHOOSE(WEEKDAY(DATE($B$3,$F$3,S5),2),"Pzt","Sal","Çar","Per","Cum","Cmt","Paz"))</f>
        <v/>
      </c>
      <c r="T6" s="5">
        <f>IF(T5="","",CHOOSE(WEEKDAY(DATE($B$3,$F$3,T5),2),"Pzt","Sal","Çar","Per","Cum","Cmt","Paz"))</f>
        <v/>
      </c>
      <c r="U6" s="5">
        <f>IF(U5="","",CHOOSE(WEEKDAY(DATE($B$3,$F$3,U5),2),"Pzt","Sal","Çar","Per","Cum","Cmt","Paz"))</f>
        <v/>
      </c>
      <c r="V6" s="5">
        <f>IF(V5="","",CHOOSE(WEEKDAY(DATE($B$3,$F$3,V5),2),"Pzt","Sal","Çar","Per","Cum","Cmt","Paz"))</f>
        <v/>
      </c>
      <c r="W6" s="5">
        <f>IF(W5="","",CHOOSE(WEEKDAY(DATE($B$3,$F$3,W5),2),"Pzt","Sal","Çar","Per","Cum","Cmt","Paz"))</f>
        <v/>
      </c>
      <c r="X6" s="5">
        <f>IF(X5="","",CHOOSE(WEEKDAY(DATE($B$3,$F$3,X5),2),"Pzt","Sal","Çar","Per","Cum","Cmt","Paz"))</f>
        <v/>
      </c>
      <c r="Y6" s="5">
        <f>IF(Y5="","",CHOOSE(WEEKDAY(DATE($B$3,$F$3,Y5),2),"Pzt","Sal","Çar","Per","Cum","Cmt","Paz"))</f>
        <v/>
      </c>
      <c r="Z6" s="5">
        <f>IF(Z5="","",CHOOSE(WEEKDAY(DATE($B$3,$F$3,Z5),2),"Pzt","Sal","Çar","Per","Cum","Cmt","Paz"))</f>
        <v/>
      </c>
      <c r="AA6" s="5">
        <f>IF(AA5="","",CHOOSE(WEEKDAY(DATE($B$3,$F$3,AA5),2),"Pzt","Sal","Çar","Per","Cum","Cmt","Paz"))</f>
        <v/>
      </c>
      <c r="AB6" s="5">
        <f>IF(AB5="","",CHOOSE(WEEKDAY(DATE($B$3,$F$3,AB5),2),"Pzt","Sal","Çar","Per","Cum","Cmt","Paz"))</f>
        <v/>
      </c>
      <c r="AC6" s="5">
        <f>IF(AC5="","",CHOOSE(WEEKDAY(DATE($B$3,$F$3,AC5),2),"Pzt","Sal","Çar","Per","Cum","Cmt","Paz"))</f>
        <v/>
      </c>
      <c r="AD6" s="5">
        <f>IF(AD5="","",CHOOSE(WEEKDAY(DATE($B$3,$F$3,AD5),2),"Pzt","Sal","Çar","Per","Cum","Cmt","Paz"))</f>
        <v/>
      </c>
      <c r="AE6" s="5">
        <f>IF(AE5="","",CHOOSE(WEEKDAY(DATE($B$3,$F$3,AE5),2),"Pzt","Sal","Çar","Per","Cum","Cmt","Paz"))</f>
        <v/>
      </c>
      <c r="AF6" s="5">
        <f>IF(AF5="","",CHOOSE(WEEKDAY(DATE($B$3,$F$3,AF5),2),"Pzt","Sal","Çar","Per","Cum","Cmt","Paz"))</f>
        <v/>
      </c>
      <c r="AG6" s="5">
        <f>IF(AG5="","",CHOOSE(WEEKDAY(DATE($B$3,$F$3,AG5),2),"Pzt","Sal","Çar","Per","Cum","Cmt","Paz"))</f>
        <v/>
      </c>
      <c r="AH6" s="5" t="inlineStr">
        <is>
          <t>Ç</t>
        </is>
      </c>
      <c r="AI6" s="5" t="inlineStr">
        <is>
          <t>HT</t>
        </is>
      </c>
      <c r="AJ6" s="5" t="inlineStr">
        <is>
          <t>RT</t>
        </is>
      </c>
      <c r="AK6" s="5" t="inlineStr">
        <is>
          <t>Yİ</t>
        </is>
      </c>
      <c r="AL6" s="5" t="inlineStr">
        <is>
          <t>M</t>
        </is>
      </c>
      <c r="AM6" s="5" t="inlineStr">
        <is>
          <t>R</t>
        </is>
      </c>
      <c r="AN6" s="5" t="inlineStr">
        <is>
          <t>Üİ</t>
        </is>
      </c>
      <c r="AO6" s="5" t="inlineStr">
        <is>
          <t>D</t>
        </is>
      </c>
      <c r="AP6" s="6" t="n"/>
      <c r="AQ6" s="6" t="n"/>
      <c r="AR6" s="6" t="n"/>
    </row>
    <row r="7">
      <c r="A7" s="7" t="inlineStr">
        <is>
          <t>P-1001</t>
        </is>
      </c>
      <c r="B7" s="7" t="inlineStr">
        <is>
          <t>Örnek Çalışan (silebilirsiniz)</t>
        </is>
      </c>
      <c r="C7" s="8" t="inlineStr">
        <is>
          <t>Ç</t>
        </is>
      </c>
      <c r="D7" s="8" t="inlineStr">
        <is>
          <t>Ç</t>
        </is>
      </c>
      <c r="E7" s="8" t="inlineStr">
        <is>
          <t>Ç</t>
        </is>
      </c>
      <c r="F7" s="8" t="inlineStr">
        <is>
          <t>HT</t>
        </is>
      </c>
      <c r="G7" s="8" t="inlineStr">
        <is>
          <t>Ç</t>
        </is>
      </c>
      <c r="H7" s="8" t="inlineStr">
        <is>
          <t>Ç</t>
        </is>
      </c>
      <c r="I7" s="8" t="inlineStr">
        <is>
          <t>Ç</t>
        </is>
      </c>
      <c r="J7" s="8" t="inlineStr">
        <is>
          <t>Ç</t>
        </is>
      </c>
      <c r="K7" s="8" t="inlineStr">
        <is>
          <t>Ç</t>
        </is>
      </c>
      <c r="L7" s="8" t="inlineStr">
        <is>
          <t>Ç</t>
        </is>
      </c>
      <c r="M7" s="8" t="inlineStr">
        <is>
          <t>HT</t>
        </is>
      </c>
      <c r="N7" s="8" t="inlineStr">
        <is>
          <t>Yİ</t>
        </is>
      </c>
      <c r="O7" s="8" t="inlineStr">
        <is>
          <t>Yİ</t>
        </is>
      </c>
      <c r="P7" s="8" t="inlineStr">
        <is>
          <t>Ç</t>
        </is>
      </c>
      <c r="Q7" s="8" t="inlineStr">
        <is>
          <t>Ç</t>
        </is>
      </c>
      <c r="R7" s="8" t="inlineStr">
        <is>
          <t>Ç</t>
        </is>
      </c>
      <c r="S7" s="8" t="inlineStr">
        <is>
          <t>Ç</t>
        </is>
      </c>
      <c r="T7" s="8" t="inlineStr">
        <is>
          <t>HT</t>
        </is>
      </c>
      <c r="U7" s="8" t="inlineStr">
        <is>
          <t>Ç</t>
        </is>
      </c>
      <c r="V7" s="8" t="inlineStr">
        <is>
          <t>R</t>
        </is>
      </c>
      <c r="W7" s="8" t="inlineStr">
        <is>
          <t>Ç</t>
        </is>
      </c>
      <c r="X7" s="8" t="inlineStr">
        <is>
          <t>Ç</t>
        </is>
      </c>
      <c r="Y7" s="8" t="inlineStr">
        <is>
          <t>Ç</t>
        </is>
      </c>
      <c r="Z7" s="8" t="inlineStr">
        <is>
          <t>Ç</t>
        </is>
      </c>
      <c r="AA7" s="8" t="inlineStr">
        <is>
          <t>HT</t>
        </is>
      </c>
      <c r="AB7" s="8" t="inlineStr">
        <is>
          <t>Ç</t>
        </is>
      </c>
      <c r="AC7" s="8" t="inlineStr">
        <is>
          <t>Ç</t>
        </is>
      </c>
      <c r="AD7" s="8" t="inlineStr">
        <is>
          <t>Ç</t>
        </is>
      </c>
      <c r="AE7" s="8" t="inlineStr">
        <is>
          <t>RT</t>
        </is>
      </c>
      <c r="AF7" s="8" t="inlineStr">
        <is>
          <t>Ç</t>
        </is>
      </c>
      <c r="AG7" s="8" t="inlineStr">
        <is>
          <t>Ç</t>
        </is>
      </c>
      <c r="AH7" s="9">
        <f>IF($B7="","",COUNTIF($C7:$AG7,"Ç"))</f>
        <v/>
      </c>
      <c r="AI7" s="9">
        <f>IF($B7="","",COUNTIF($C7:$AG7,"HT"))</f>
        <v/>
      </c>
      <c r="AJ7" s="9">
        <f>IF($B7="","",COUNTIF($C7:$AG7,"RT"))</f>
        <v/>
      </c>
      <c r="AK7" s="9">
        <f>IF($B7="","",COUNTIF($C7:$AG7,"Yİ"))</f>
        <v/>
      </c>
      <c r="AL7" s="9">
        <f>IF($B7="","",COUNTIF($C7:$AG7,"M"))</f>
        <v/>
      </c>
      <c r="AM7" s="9">
        <f>IF($B7="","",COUNTIF($C7:$AG7,"R"))</f>
        <v/>
      </c>
      <c r="AN7" s="9">
        <f>IF($B7="","",COUNTIF($C7:$AG7,"Üİ"))</f>
        <v/>
      </c>
      <c r="AO7" s="9">
        <f>IF($B7="","",COUNTIF($C7:$AG7,"D"))</f>
        <v/>
      </c>
      <c r="AP7" s="8" t="n">
        <v>6</v>
      </c>
      <c r="AQ7" s="9">
        <f>IF($B7="","",AM7+AN7+AO7)</f>
        <v/>
      </c>
      <c r="AR7" s="10">
        <f>IF($B7="","",MAX(0,30-AQ7))</f>
        <v/>
      </c>
    </row>
    <row r="8">
      <c r="A8" s="7" t="n"/>
      <c r="B8" s="7" t="n"/>
      <c r="C8" s="8" t="n"/>
      <c r="D8" s="8" t="n"/>
      <c r="E8" s="8" t="n"/>
      <c r="F8" s="8" t="n"/>
      <c r="G8" s="8" t="n"/>
      <c r="H8" s="8" t="n"/>
      <c r="I8" s="8" t="n"/>
      <c r="J8" s="8" t="n"/>
      <c r="K8" s="8" t="n"/>
      <c r="L8" s="8" t="n"/>
      <c r="M8" s="8" t="n"/>
      <c r="N8" s="8" t="n"/>
      <c r="O8" s="8" t="n"/>
      <c r="P8" s="8" t="n"/>
      <c r="Q8" s="8" t="n"/>
      <c r="R8" s="8" t="n"/>
      <c r="S8" s="8" t="n"/>
      <c r="T8" s="8" t="n"/>
      <c r="U8" s="8" t="n"/>
      <c r="V8" s="8" t="n"/>
      <c r="W8" s="8" t="n"/>
      <c r="X8" s="8" t="n"/>
      <c r="Y8" s="8" t="n"/>
      <c r="Z8" s="8" t="n"/>
      <c r="AA8" s="8" t="n"/>
      <c r="AB8" s="8" t="n"/>
      <c r="AC8" s="8" t="n"/>
      <c r="AD8" s="8" t="n"/>
      <c r="AE8" s="8" t="n"/>
      <c r="AF8" s="8" t="n"/>
      <c r="AG8" s="8" t="n"/>
      <c r="AH8" s="9">
        <f>IF($B8="","",COUNTIF($C8:$AG8,"Ç"))</f>
        <v/>
      </c>
      <c r="AI8" s="9">
        <f>IF($B8="","",COUNTIF($C8:$AG8,"HT"))</f>
        <v/>
      </c>
      <c r="AJ8" s="9">
        <f>IF($B8="","",COUNTIF($C8:$AG8,"RT"))</f>
        <v/>
      </c>
      <c r="AK8" s="9">
        <f>IF($B8="","",COUNTIF($C8:$AG8,"Yİ"))</f>
        <v/>
      </c>
      <c r="AL8" s="9">
        <f>IF($B8="","",COUNTIF($C8:$AG8,"M"))</f>
        <v/>
      </c>
      <c r="AM8" s="9">
        <f>IF($B8="","",COUNTIF($C8:$AG8,"R"))</f>
        <v/>
      </c>
      <c r="AN8" s="9">
        <f>IF($B8="","",COUNTIF($C8:$AG8,"Üİ"))</f>
        <v/>
      </c>
      <c r="AO8" s="9">
        <f>IF($B8="","",COUNTIF($C8:$AG8,"D"))</f>
        <v/>
      </c>
      <c r="AP8" s="8" t="n"/>
      <c r="AQ8" s="9">
        <f>IF($B8="","",AM8+AN8+AO8)</f>
        <v/>
      </c>
      <c r="AR8" s="10">
        <f>IF($B8="","",MAX(0,30-AQ8))</f>
        <v/>
      </c>
    </row>
    <row r="9">
      <c r="A9" s="7" t="n"/>
      <c r="B9" s="7" t="n"/>
      <c r="C9" s="8" t="n"/>
      <c r="D9" s="8" t="n"/>
      <c r="E9" s="8" t="n"/>
      <c r="F9" s="8" t="n"/>
      <c r="G9" s="8" t="n"/>
      <c r="H9" s="8" t="n"/>
      <c r="I9" s="8" t="n"/>
      <c r="J9" s="8" t="n"/>
      <c r="K9" s="8" t="n"/>
      <c r="L9" s="8" t="n"/>
      <c r="M9" s="8" t="n"/>
      <c r="N9" s="8" t="n"/>
      <c r="O9" s="8" t="n"/>
      <c r="P9" s="8" t="n"/>
      <c r="Q9" s="8" t="n"/>
      <c r="R9" s="8" t="n"/>
      <c r="S9" s="8" t="n"/>
      <c r="T9" s="8" t="n"/>
      <c r="U9" s="8" t="n"/>
      <c r="V9" s="8" t="n"/>
      <c r="W9" s="8" t="n"/>
      <c r="X9" s="8" t="n"/>
      <c r="Y9" s="8" t="n"/>
      <c r="Z9" s="8" t="n"/>
      <c r="AA9" s="8" t="n"/>
      <c r="AB9" s="8" t="n"/>
      <c r="AC9" s="8" t="n"/>
      <c r="AD9" s="8" t="n"/>
      <c r="AE9" s="8" t="n"/>
      <c r="AF9" s="8" t="n"/>
      <c r="AG9" s="8" t="n"/>
      <c r="AH9" s="9">
        <f>IF($B9="","",COUNTIF($C9:$AG9,"Ç"))</f>
        <v/>
      </c>
      <c r="AI9" s="9">
        <f>IF($B9="","",COUNTIF($C9:$AG9,"HT"))</f>
        <v/>
      </c>
      <c r="AJ9" s="9">
        <f>IF($B9="","",COUNTIF($C9:$AG9,"RT"))</f>
        <v/>
      </c>
      <c r="AK9" s="9">
        <f>IF($B9="","",COUNTIF($C9:$AG9,"Yİ"))</f>
        <v/>
      </c>
      <c r="AL9" s="9">
        <f>IF($B9="","",COUNTIF($C9:$AG9,"M"))</f>
        <v/>
      </c>
      <c r="AM9" s="9">
        <f>IF($B9="","",COUNTIF($C9:$AG9,"R"))</f>
        <v/>
      </c>
      <c r="AN9" s="9">
        <f>IF($B9="","",COUNTIF($C9:$AG9,"Üİ"))</f>
        <v/>
      </c>
      <c r="AO9" s="9">
        <f>IF($B9="","",COUNTIF($C9:$AG9,"D"))</f>
        <v/>
      </c>
      <c r="AP9" s="8" t="n"/>
      <c r="AQ9" s="9">
        <f>IF($B9="","",AM9+AN9+AO9)</f>
        <v/>
      </c>
      <c r="AR9" s="10">
        <f>IF($B9="","",MAX(0,30-AQ9))</f>
        <v/>
      </c>
    </row>
    <row r="10">
      <c r="A10" s="7" t="n"/>
      <c r="B10" s="7" t="n"/>
      <c r="C10" s="8" t="n"/>
      <c r="D10" s="8" t="n"/>
      <c r="E10" s="8" t="n"/>
      <c r="F10" s="8" t="n"/>
      <c r="G10" s="8" t="n"/>
      <c r="H10" s="8" t="n"/>
      <c r="I10" s="8" t="n"/>
      <c r="J10" s="8" t="n"/>
      <c r="K10" s="8" t="n"/>
      <c r="L10" s="8" t="n"/>
      <c r="M10" s="8" t="n"/>
      <c r="N10" s="8" t="n"/>
      <c r="O10" s="8" t="n"/>
      <c r="P10" s="8" t="n"/>
      <c r="Q10" s="8" t="n"/>
      <c r="R10" s="8" t="n"/>
      <c r="S10" s="8" t="n"/>
      <c r="T10" s="8" t="n"/>
      <c r="U10" s="8" t="n"/>
      <c r="V10" s="8" t="n"/>
      <c r="W10" s="8" t="n"/>
      <c r="X10" s="8" t="n"/>
      <c r="Y10" s="8" t="n"/>
      <c r="Z10" s="8" t="n"/>
      <c r="AA10" s="8" t="n"/>
      <c r="AB10" s="8" t="n"/>
      <c r="AC10" s="8" t="n"/>
      <c r="AD10" s="8" t="n"/>
      <c r="AE10" s="8" t="n"/>
      <c r="AF10" s="8" t="n"/>
      <c r="AG10" s="8" t="n"/>
      <c r="AH10" s="9">
        <f>IF($B10="","",COUNTIF($C10:$AG10,"Ç"))</f>
        <v/>
      </c>
      <c r="AI10" s="9">
        <f>IF($B10="","",COUNTIF($C10:$AG10,"HT"))</f>
        <v/>
      </c>
      <c r="AJ10" s="9">
        <f>IF($B10="","",COUNTIF($C10:$AG10,"RT"))</f>
        <v/>
      </c>
      <c r="AK10" s="9">
        <f>IF($B10="","",COUNTIF($C10:$AG10,"Yİ"))</f>
        <v/>
      </c>
      <c r="AL10" s="9">
        <f>IF($B10="","",COUNTIF($C10:$AG10,"M"))</f>
        <v/>
      </c>
      <c r="AM10" s="9">
        <f>IF($B10="","",COUNTIF($C10:$AG10,"R"))</f>
        <v/>
      </c>
      <c r="AN10" s="9">
        <f>IF($B10="","",COUNTIF($C10:$AG10,"Üİ"))</f>
        <v/>
      </c>
      <c r="AO10" s="9">
        <f>IF($B10="","",COUNTIF($C10:$AG10,"D"))</f>
        <v/>
      </c>
      <c r="AP10" s="8" t="n"/>
      <c r="AQ10" s="9">
        <f>IF($B10="","",AM10+AN10+AO10)</f>
        <v/>
      </c>
      <c r="AR10" s="10">
        <f>IF($B10="","",MAX(0,30-AQ10))</f>
        <v/>
      </c>
    </row>
    <row r="11">
      <c r="A11" s="7" t="n"/>
      <c r="B11" s="7" t="n"/>
      <c r="C11" s="8" t="n"/>
      <c r="D11" s="8" t="n"/>
      <c r="E11" s="8" t="n"/>
      <c r="F11" s="8" t="n"/>
      <c r="G11" s="8" t="n"/>
      <c r="H11" s="8" t="n"/>
      <c r="I11" s="8" t="n"/>
      <c r="J11" s="8" t="n"/>
      <c r="K11" s="8" t="n"/>
      <c r="L11" s="8" t="n"/>
      <c r="M11" s="8" t="n"/>
      <c r="N11" s="8" t="n"/>
      <c r="O11" s="8" t="n"/>
      <c r="P11" s="8" t="n"/>
      <c r="Q11" s="8" t="n"/>
      <c r="R11" s="8" t="n"/>
      <c r="S11" s="8" t="n"/>
      <c r="T11" s="8" t="n"/>
      <c r="U11" s="8" t="n"/>
      <c r="V11" s="8" t="n"/>
      <c r="W11" s="8" t="n"/>
      <c r="X11" s="8" t="n"/>
      <c r="Y11" s="8" t="n"/>
      <c r="Z11" s="8" t="n"/>
      <c r="AA11" s="8" t="n"/>
      <c r="AB11" s="8" t="n"/>
      <c r="AC11" s="8" t="n"/>
      <c r="AD11" s="8" t="n"/>
      <c r="AE11" s="8" t="n"/>
      <c r="AF11" s="8" t="n"/>
      <c r="AG11" s="8" t="n"/>
      <c r="AH11" s="9">
        <f>IF($B11="","",COUNTIF($C11:$AG11,"Ç"))</f>
        <v/>
      </c>
      <c r="AI11" s="9">
        <f>IF($B11="","",COUNTIF($C11:$AG11,"HT"))</f>
        <v/>
      </c>
      <c r="AJ11" s="9">
        <f>IF($B11="","",COUNTIF($C11:$AG11,"RT"))</f>
        <v/>
      </c>
      <c r="AK11" s="9">
        <f>IF($B11="","",COUNTIF($C11:$AG11,"Yİ"))</f>
        <v/>
      </c>
      <c r="AL11" s="9">
        <f>IF($B11="","",COUNTIF($C11:$AG11,"M"))</f>
        <v/>
      </c>
      <c r="AM11" s="9">
        <f>IF($B11="","",COUNTIF($C11:$AG11,"R"))</f>
        <v/>
      </c>
      <c r="AN11" s="9">
        <f>IF($B11="","",COUNTIF($C11:$AG11,"Üİ"))</f>
        <v/>
      </c>
      <c r="AO11" s="9">
        <f>IF($B11="","",COUNTIF($C11:$AG11,"D"))</f>
        <v/>
      </c>
      <c r="AP11" s="8" t="n"/>
      <c r="AQ11" s="9">
        <f>IF($B11="","",AM11+AN11+AO11)</f>
        <v/>
      </c>
      <c r="AR11" s="10">
        <f>IF($B11="","",MAX(0,30-AQ11))</f>
        <v/>
      </c>
    </row>
    <row r="12">
      <c r="A12" s="7" t="n"/>
      <c r="B12" s="7" t="n"/>
      <c r="C12" s="8" t="n"/>
      <c r="D12" s="8" t="n"/>
      <c r="E12" s="8" t="n"/>
      <c r="F12" s="8" t="n"/>
      <c r="G12" s="8" t="n"/>
      <c r="H12" s="8" t="n"/>
      <c r="I12" s="8" t="n"/>
      <c r="J12" s="8" t="n"/>
      <c r="K12" s="8" t="n"/>
      <c r="L12" s="8" t="n"/>
      <c r="M12" s="8" t="n"/>
      <c r="N12" s="8" t="n"/>
      <c r="O12" s="8" t="n"/>
      <c r="P12" s="8" t="n"/>
      <c r="Q12" s="8" t="n"/>
      <c r="R12" s="8" t="n"/>
      <c r="S12" s="8" t="n"/>
      <c r="T12" s="8" t="n"/>
      <c r="U12" s="8" t="n"/>
      <c r="V12" s="8" t="n"/>
      <c r="W12" s="8" t="n"/>
      <c r="X12" s="8" t="n"/>
      <c r="Y12" s="8" t="n"/>
      <c r="Z12" s="8" t="n"/>
      <c r="AA12" s="8" t="n"/>
      <c r="AB12" s="8" t="n"/>
      <c r="AC12" s="8" t="n"/>
      <c r="AD12" s="8" t="n"/>
      <c r="AE12" s="8" t="n"/>
      <c r="AF12" s="8" t="n"/>
      <c r="AG12" s="8" t="n"/>
      <c r="AH12" s="9">
        <f>IF($B12="","",COUNTIF($C12:$AG12,"Ç"))</f>
        <v/>
      </c>
      <c r="AI12" s="9">
        <f>IF($B12="","",COUNTIF($C12:$AG12,"HT"))</f>
        <v/>
      </c>
      <c r="AJ12" s="9">
        <f>IF($B12="","",COUNTIF($C12:$AG12,"RT"))</f>
        <v/>
      </c>
      <c r="AK12" s="9">
        <f>IF($B12="","",COUNTIF($C12:$AG12,"Yİ"))</f>
        <v/>
      </c>
      <c r="AL12" s="9">
        <f>IF($B12="","",COUNTIF($C12:$AG12,"M"))</f>
        <v/>
      </c>
      <c r="AM12" s="9">
        <f>IF($B12="","",COUNTIF($C12:$AG12,"R"))</f>
        <v/>
      </c>
      <c r="AN12" s="9">
        <f>IF($B12="","",COUNTIF($C12:$AG12,"Üİ"))</f>
        <v/>
      </c>
      <c r="AO12" s="9">
        <f>IF($B12="","",COUNTIF($C12:$AG12,"D"))</f>
        <v/>
      </c>
      <c r="AP12" s="8" t="n"/>
      <c r="AQ12" s="9">
        <f>IF($B12="","",AM12+AN12+AO12)</f>
        <v/>
      </c>
      <c r="AR12" s="10">
        <f>IF($B12="","",MAX(0,30-AQ12))</f>
        <v/>
      </c>
    </row>
    <row r="13">
      <c r="A13" s="7" t="n"/>
      <c r="B13" s="7" t="n"/>
      <c r="C13" s="8" t="n"/>
      <c r="D13" s="8" t="n"/>
      <c r="E13" s="8" t="n"/>
      <c r="F13" s="8" t="n"/>
      <c r="G13" s="8" t="n"/>
      <c r="H13" s="8" t="n"/>
      <c r="I13" s="8" t="n"/>
      <c r="J13" s="8" t="n"/>
      <c r="K13" s="8" t="n"/>
      <c r="L13" s="8" t="n"/>
      <c r="M13" s="8" t="n"/>
      <c r="N13" s="8" t="n"/>
      <c r="O13" s="8" t="n"/>
      <c r="P13" s="8" t="n"/>
      <c r="Q13" s="8" t="n"/>
      <c r="R13" s="8" t="n"/>
      <c r="S13" s="8" t="n"/>
      <c r="T13" s="8" t="n"/>
      <c r="U13" s="8" t="n"/>
      <c r="V13" s="8" t="n"/>
      <c r="W13" s="8" t="n"/>
      <c r="X13" s="8" t="n"/>
      <c r="Y13" s="8" t="n"/>
      <c r="Z13" s="8" t="n"/>
      <c r="AA13" s="8" t="n"/>
      <c r="AB13" s="8" t="n"/>
      <c r="AC13" s="8" t="n"/>
      <c r="AD13" s="8" t="n"/>
      <c r="AE13" s="8" t="n"/>
      <c r="AF13" s="8" t="n"/>
      <c r="AG13" s="8" t="n"/>
      <c r="AH13" s="9">
        <f>IF($B13="","",COUNTIF($C13:$AG13,"Ç"))</f>
        <v/>
      </c>
      <c r="AI13" s="9">
        <f>IF($B13="","",COUNTIF($C13:$AG13,"HT"))</f>
        <v/>
      </c>
      <c r="AJ13" s="9">
        <f>IF($B13="","",COUNTIF($C13:$AG13,"RT"))</f>
        <v/>
      </c>
      <c r="AK13" s="9">
        <f>IF($B13="","",COUNTIF($C13:$AG13,"Yİ"))</f>
        <v/>
      </c>
      <c r="AL13" s="9">
        <f>IF($B13="","",COUNTIF($C13:$AG13,"M"))</f>
        <v/>
      </c>
      <c r="AM13" s="9">
        <f>IF($B13="","",COUNTIF($C13:$AG13,"R"))</f>
        <v/>
      </c>
      <c r="AN13" s="9">
        <f>IF($B13="","",COUNTIF($C13:$AG13,"Üİ"))</f>
        <v/>
      </c>
      <c r="AO13" s="9">
        <f>IF($B13="","",COUNTIF($C13:$AG13,"D"))</f>
        <v/>
      </c>
      <c r="AP13" s="8" t="n"/>
      <c r="AQ13" s="9">
        <f>IF($B13="","",AM13+AN13+AO13)</f>
        <v/>
      </c>
      <c r="AR13" s="10">
        <f>IF($B13="","",MAX(0,30-AQ13))</f>
        <v/>
      </c>
    </row>
    <row r="14">
      <c r="A14" s="7" t="n"/>
      <c r="B14" s="7" t="n"/>
      <c r="C14" s="8" t="n"/>
      <c r="D14" s="8" t="n"/>
      <c r="E14" s="8" t="n"/>
      <c r="F14" s="8" t="n"/>
      <c r="G14" s="8" t="n"/>
      <c r="H14" s="8" t="n"/>
      <c r="I14" s="8" t="n"/>
      <c r="J14" s="8" t="n"/>
      <c r="K14" s="8" t="n"/>
      <c r="L14" s="8" t="n"/>
      <c r="M14" s="8" t="n"/>
      <c r="N14" s="8" t="n"/>
      <c r="O14" s="8" t="n"/>
      <c r="P14" s="8" t="n"/>
      <c r="Q14" s="8" t="n"/>
      <c r="R14" s="8" t="n"/>
      <c r="S14" s="8" t="n"/>
      <c r="T14" s="8" t="n"/>
      <c r="U14" s="8" t="n"/>
      <c r="V14" s="8" t="n"/>
      <c r="W14" s="8" t="n"/>
      <c r="X14" s="8" t="n"/>
      <c r="Y14" s="8" t="n"/>
      <c r="Z14" s="8" t="n"/>
      <c r="AA14" s="8" t="n"/>
      <c r="AB14" s="8" t="n"/>
      <c r="AC14" s="8" t="n"/>
      <c r="AD14" s="8" t="n"/>
      <c r="AE14" s="8" t="n"/>
      <c r="AF14" s="8" t="n"/>
      <c r="AG14" s="8" t="n"/>
      <c r="AH14" s="9">
        <f>IF($B14="","",COUNTIF($C14:$AG14,"Ç"))</f>
        <v/>
      </c>
      <c r="AI14" s="9">
        <f>IF($B14="","",COUNTIF($C14:$AG14,"HT"))</f>
        <v/>
      </c>
      <c r="AJ14" s="9">
        <f>IF($B14="","",COUNTIF($C14:$AG14,"RT"))</f>
        <v/>
      </c>
      <c r="AK14" s="9">
        <f>IF($B14="","",COUNTIF($C14:$AG14,"Yİ"))</f>
        <v/>
      </c>
      <c r="AL14" s="9">
        <f>IF($B14="","",COUNTIF($C14:$AG14,"M"))</f>
        <v/>
      </c>
      <c r="AM14" s="9">
        <f>IF($B14="","",COUNTIF($C14:$AG14,"R"))</f>
        <v/>
      </c>
      <c r="AN14" s="9">
        <f>IF($B14="","",COUNTIF($C14:$AG14,"Üİ"))</f>
        <v/>
      </c>
      <c r="AO14" s="9">
        <f>IF($B14="","",COUNTIF($C14:$AG14,"D"))</f>
        <v/>
      </c>
      <c r="AP14" s="8" t="n"/>
      <c r="AQ14" s="9">
        <f>IF($B14="","",AM14+AN14+AO14)</f>
        <v/>
      </c>
      <c r="AR14" s="10">
        <f>IF($B14="","",MAX(0,30-AQ14))</f>
        <v/>
      </c>
    </row>
    <row r="15">
      <c r="A15" s="7" t="n"/>
      <c r="B15" s="7" t="n"/>
      <c r="C15" s="8" t="n"/>
      <c r="D15" s="8" t="n"/>
      <c r="E15" s="8" t="n"/>
      <c r="F15" s="8" t="n"/>
      <c r="G15" s="8" t="n"/>
      <c r="H15" s="8" t="n"/>
      <c r="I15" s="8" t="n"/>
      <c r="J15" s="8" t="n"/>
      <c r="K15" s="8" t="n"/>
      <c r="L15" s="8" t="n"/>
      <c r="M15" s="8" t="n"/>
      <c r="N15" s="8" t="n"/>
      <c r="O15" s="8" t="n"/>
      <c r="P15" s="8" t="n"/>
      <c r="Q15" s="8" t="n"/>
      <c r="R15" s="8" t="n"/>
      <c r="S15" s="8" t="n"/>
      <c r="T15" s="8" t="n"/>
      <c r="U15" s="8" t="n"/>
      <c r="V15" s="8" t="n"/>
      <c r="W15" s="8" t="n"/>
      <c r="X15" s="8" t="n"/>
      <c r="Y15" s="8" t="n"/>
      <c r="Z15" s="8" t="n"/>
      <c r="AA15" s="8" t="n"/>
      <c r="AB15" s="8" t="n"/>
      <c r="AC15" s="8" t="n"/>
      <c r="AD15" s="8" t="n"/>
      <c r="AE15" s="8" t="n"/>
      <c r="AF15" s="8" t="n"/>
      <c r="AG15" s="8" t="n"/>
      <c r="AH15" s="9">
        <f>IF($B15="","",COUNTIF($C15:$AG15,"Ç"))</f>
        <v/>
      </c>
      <c r="AI15" s="9">
        <f>IF($B15="","",COUNTIF($C15:$AG15,"HT"))</f>
        <v/>
      </c>
      <c r="AJ15" s="9">
        <f>IF($B15="","",COUNTIF($C15:$AG15,"RT"))</f>
        <v/>
      </c>
      <c r="AK15" s="9">
        <f>IF($B15="","",COUNTIF($C15:$AG15,"Yİ"))</f>
        <v/>
      </c>
      <c r="AL15" s="9">
        <f>IF($B15="","",COUNTIF($C15:$AG15,"M"))</f>
        <v/>
      </c>
      <c r="AM15" s="9">
        <f>IF($B15="","",COUNTIF($C15:$AG15,"R"))</f>
        <v/>
      </c>
      <c r="AN15" s="9">
        <f>IF($B15="","",COUNTIF($C15:$AG15,"Üİ"))</f>
        <v/>
      </c>
      <c r="AO15" s="9">
        <f>IF($B15="","",COUNTIF($C15:$AG15,"D"))</f>
        <v/>
      </c>
      <c r="AP15" s="8" t="n"/>
      <c r="AQ15" s="9">
        <f>IF($B15="","",AM15+AN15+AO15)</f>
        <v/>
      </c>
      <c r="AR15" s="10">
        <f>IF($B15="","",MAX(0,30-AQ15))</f>
        <v/>
      </c>
    </row>
    <row r="16">
      <c r="A16" s="7" t="n"/>
      <c r="B16" s="7" t="n"/>
      <c r="C16" s="8" t="n"/>
      <c r="D16" s="8" t="n"/>
      <c r="E16" s="8" t="n"/>
      <c r="F16" s="8" t="n"/>
      <c r="G16" s="8" t="n"/>
      <c r="H16" s="8" t="n"/>
      <c r="I16" s="8" t="n"/>
      <c r="J16" s="8" t="n"/>
      <c r="K16" s="8" t="n"/>
      <c r="L16" s="8" t="n"/>
      <c r="M16" s="8" t="n"/>
      <c r="N16" s="8" t="n"/>
      <c r="O16" s="8" t="n"/>
      <c r="P16" s="8" t="n"/>
      <c r="Q16" s="8" t="n"/>
      <c r="R16" s="8" t="n"/>
      <c r="S16" s="8" t="n"/>
      <c r="T16" s="8" t="n"/>
      <c r="U16" s="8" t="n"/>
      <c r="V16" s="8" t="n"/>
      <c r="W16" s="8" t="n"/>
      <c r="X16" s="8" t="n"/>
      <c r="Y16" s="8" t="n"/>
      <c r="Z16" s="8" t="n"/>
      <c r="AA16" s="8" t="n"/>
      <c r="AB16" s="8" t="n"/>
      <c r="AC16" s="8" t="n"/>
      <c r="AD16" s="8" t="n"/>
      <c r="AE16" s="8" t="n"/>
      <c r="AF16" s="8" t="n"/>
      <c r="AG16" s="8" t="n"/>
      <c r="AH16" s="9">
        <f>IF($B16="","",COUNTIF($C16:$AG16,"Ç"))</f>
        <v/>
      </c>
      <c r="AI16" s="9">
        <f>IF($B16="","",COUNTIF($C16:$AG16,"HT"))</f>
        <v/>
      </c>
      <c r="AJ16" s="9">
        <f>IF($B16="","",COUNTIF($C16:$AG16,"RT"))</f>
        <v/>
      </c>
      <c r="AK16" s="9">
        <f>IF($B16="","",COUNTIF($C16:$AG16,"Yİ"))</f>
        <v/>
      </c>
      <c r="AL16" s="9">
        <f>IF($B16="","",COUNTIF($C16:$AG16,"M"))</f>
        <v/>
      </c>
      <c r="AM16" s="9">
        <f>IF($B16="","",COUNTIF($C16:$AG16,"R"))</f>
        <v/>
      </c>
      <c r="AN16" s="9">
        <f>IF($B16="","",COUNTIF($C16:$AG16,"Üİ"))</f>
        <v/>
      </c>
      <c r="AO16" s="9">
        <f>IF($B16="","",COUNTIF($C16:$AG16,"D"))</f>
        <v/>
      </c>
      <c r="AP16" s="8" t="n"/>
      <c r="AQ16" s="9">
        <f>IF($B16="","",AM16+AN16+AO16)</f>
        <v/>
      </c>
      <c r="AR16" s="10">
        <f>IF($B16="","",MAX(0,30-AQ16))</f>
        <v/>
      </c>
    </row>
    <row r="17">
      <c r="A17" s="7" t="n"/>
      <c r="B17" s="7" t="n"/>
      <c r="C17" s="8" t="n"/>
      <c r="D17" s="8" t="n"/>
      <c r="E17" s="8" t="n"/>
      <c r="F17" s="8" t="n"/>
      <c r="G17" s="8" t="n"/>
      <c r="H17" s="8" t="n"/>
      <c r="I17" s="8" t="n"/>
      <c r="J17" s="8" t="n"/>
      <c r="K17" s="8" t="n"/>
      <c r="L17" s="8" t="n"/>
      <c r="M17" s="8" t="n"/>
      <c r="N17" s="8" t="n"/>
      <c r="O17" s="8" t="n"/>
      <c r="P17" s="8" t="n"/>
      <c r="Q17" s="8" t="n"/>
      <c r="R17" s="8" t="n"/>
      <c r="S17" s="8" t="n"/>
      <c r="T17" s="8" t="n"/>
      <c r="U17" s="8" t="n"/>
      <c r="V17" s="8" t="n"/>
      <c r="W17" s="8" t="n"/>
      <c r="X17" s="8" t="n"/>
      <c r="Y17" s="8" t="n"/>
      <c r="Z17" s="8" t="n"/>
      <c r="AA17" s="8" t="n"/>
      <c r="AB17" s="8" t="n"/>
      <c r="AC17" s="8" t="n"/>
      <c r="AD17" s="8" t="n"/>
      <c r="AE17" s="8" t="n"/>
      <c r="AF17" s="8" t="n"/>
      <c r="AG17" s="8" t="n"/>
      <c r="AH17" s="9">
        <f>IF($B17="","",COUNTIF($C17:$AG17,"Ç"))</f>
        <v/>
      </c>
      <c r="AI17" s="9">
        <f>IF($B17="","",COUNTIF($C17:$AG17,"HT"))</f>
        <v/>
      </c>
      <c r="AJ17" s="9">
        <f>IF($B17="","",COUNTIF($C17:$AG17,"RT"))</f>
        <v/>
      </c>
      <c r="AK17" s="9">
        <f>IF($B17="","",COUNTIF($C17:$AG17,"Yİ"))</f>
        <v/>
      </c>
      <c r="AL17" s="9">
        <f>IF($B17="","",COUNTIF($C17:$AG17,"M"))</f>
        <v/>
      </c>
      <c r="AM17" s="9">
        <f>IF($B17="","",COUNTIF($C17:$AG17,"R"))</f>
        <v/>
      </c>
      <c r="AN17" s="9">
        <f>IF($B17="","",COUNTIF($C17:$AG17,"Üİ"))</f>
        <v/>
      </c>
      <c r="AO17" s="9">
        <f>IF($B17="","",COUNTIF($C17:$AG17,"D"))</f>
        <v/>
      </c>
      <c r="AP17" s="8" t="n"/>
      <c r="AQ17" s="9">
        <f>IF($B17="","",AM17+AN17+AO17)</f>
        <v/>
      </c>
      <c r="AR17" s="10">
        <f>IF($B17="","",MAX(0,30-AQ17))</f>
        <v/>
      </c>
    </row>
    <row r="18">
      <c r="A18" s="7" t="n"/>
      <c r="B18" s="7" t="n"/>
      <c r="C18" s="8" t="n"/>
      <c r="D18" s="8" t="n"/>
      <c r="E18" s="8" t="n"/>
      <c r="F18" s="8" t="n"/>
      <c r="G18" s="8" t="n"/>
      <c r="H18" s="8" t="n"/>
      <c r="I18" s="8" t="n"/>
      <c r="J18" s="8" t="n"/>
      <c r="K18" s="8" t="n"/>
      <c r="L18" s="8" t="n"/>
      <c r="M18" s="8" t="n"/>
      <c r="N18" s="8" t="n"/>
      <c r="O18" s="8" t="n"/>
      <c r="P18" s="8" t="n"/>
      <c r="Q18" s="8" t="n"/>
      <c r="R18" s="8" t="n"/>
      <c r="S18" s="8" t="n"/>
      <c r="T18" s="8" t="n"/>
      <c r="U18" s="8" t="n"/>
      <c r="V18" s="8" t="n"/>
      <c r="W18" s="8" t="n"/>
      <c r="X18" s="8" t="n"/>
      <c r="Y18" s="8" t="n"/>
      <c r="Z18" s="8" t="n"/>
      <c r="AA18" s="8" t="n"/>
      <c r="AB18" s="8" t="n"/>
      <c r="AC18" s="8" t="n"/>
      <c r="AD18" s="8" t="n"/>
      <c r="AE18" s="8" t="n"/>
      <c r="AF18" s="8" t="n"/>
      <c r="AG18" s="8" t="n"/>
      <c r="AH18" s="9">
        <f>IF($B18="","",COUNTIF($C18:$AG18,"Ç"))</f>
        <v/>
      </c>
      <c r="AI18" s="9">
        <f>IF($B18="","",COUNTIF($C18:$AG18,"HT"))</f>
        <v/>
      </c>
      <c r="AJ18" s="9">
        <f>IF($B18="","",COUNTIF($C18:$AG18,"RT"))</f>
        <v/>
      </c>
      <c r="AK18" s="9">
        <f>IF($B18="","",COUNTIF($C18:$AG18,"Yİ"))</f>
        <v/>
      </c>
      <c r="AL18" s="9">
        <f>IF($B18="","",COUNTIF($C18:$AG18,"M"))</f>
        <v/>
      </c>
      <c r="AM18" s="9">
        <f>IF($B18="","",COUNTIF($C18:$AG18,"R"))</f>
        <v/>
      </c>
      <c r="AN18" s="9">
        <f>IF($B18="","",COUNTIF($C18:$AG18,"Üİ"))</f>
        <v/>
      </c>
      <c r="AO18" s="9">
        <f>IF($B18="","",COUNTIF($C18:$AG18,"D"))</f>
        <v/>
      </c>
      <c r="AP18" s="8" t="n"/>
      <c r="AQ18" s="9">
        <f>IF($B18="","",AM18+AN18+AO18)</f>
        <v/>
      </c>
      <c r="AR18" s="10">
        <f>IF($B18="","",MAX(0,30-AQ18))</f>
        <v/>
      </c>
    </row>
    <row r="19">
      <c r="A19" s="7" t="n"/>
      <c r="B19" s="7" t="n"/>
      <c r="C19" s="8" t="n"/>
      <c r="D19" s="8" t="n"/>
      <c r="E19" s="8" t="n"/>
      <c r="F19" s="8" t="n"/>
      <c r="G19" s="8" t="n"/>
      <c r="H19" s="8" t="n"/>
      <c r="I19" s="8" t="n"/>
      <c r="J19" s="8" t="n"/>
      <c r="K19" s="8" t="n"/>
      <c r="L19" s="8" t="n"/>
      <c r="M19" s="8" t="n"/>
      <c r="N19" s="8" t="n"/>
      <c r="O19" s="8" t="n"/>
      <c r="P19" s="8" t="n"/>
      <c r="Q19" s="8" t="n"/>
      <c r="R19" s="8" t="n"/>
      <c r="S19" s="8" t="n"/>
      <c r="T19" s="8" t="n"/>
      <c r="U19" s="8" t="n"/>
      <c r="V19" s="8" t="n"/>
      <c r="W19" s="8" t="n"/>
      <c r="X19" s="8" t="n"/>
      <c r="Y19" s="8" t="n"/>
      <c r="Z19" s="8" t="n"/>
      <c r="AA19" s="8" t="n"/>
      <c r="AB19" s="8" t="n"/>
      <c r="AC19" s="8" t="n"/>
      <c r="AD19" s="8" t="n"/>
      <c r="AE19" s="8" t="n"/>
      <c r="AF19" s="8" t="n"/>
      <c r="AG19" s="8" t="n"/>
      <c r="AH19" s="9">
        <f>IF($B19="","",COUNTIF($C19:$AG19,"Ç"))</f>
        <v/>
      </c>
      <c r="AI19" s="9">
        <f>IF($B19="","",COUNTIF($C19:$AG19,"HT"))</f>
        <v/>
      </c>
      <c r="AJ19" s="9">
        <f>IF($B19="","",COUNTIF($C19:$AG19,"RT"))</f>
        <v/>
      </c>
      <c r="AK19" s="9">
        <f>IF($B19="","",COUNTIF($C19:$AG19,"Yİ"))</f>
        <v/>
      </c>
      <c r="AL19" s="9">
        <f>IF($B19="","",COUNTIF($C19:$AG19,"M"))</f>
        <v/>
      </c>
      <c r="AM19" s="9">
        <f>IF($B19="","",COUNTIF($C19:$AG19,"R"))</f>
        <v/>
      </c>
      <c r="AN19" s="9">
        <f>IF($B19="","",COUNTIF($C19:$AG19,"Üİ"))</f>
        <v/>
      </c>
      <c r="AO19" s="9">
        <f>IF($B19="","",COUNTIF($C19:$AG19,"D"))</f>
        <v/>
      </c>
      <c r="AP19" s="8" t="n"/>
      <c r="AQ19" s="9">
        <f>IF($B19="","",AM19+AN19+AO19)</f>
        <v/>
      </c>
      <c r="AR19" s="10">
        <f>IF($B19="","",MAX(0,30-AQ19))</f>
        <v/>
      </c>
    </row>
    <row r="20">
      <c r="A20" s="7" t="n"/>
      <c r="B20" s="7" t="n"/>
      <c r="C20" s="8" t="n"/>
      <c r="D20" s="8" t="n"/>
      <c r="E20" s="8" t="n"/>
      <c r="F20" s="8" t="n"/>
      <c r="G20" s="8" t="n"/>
      <c r="H20" s="8" t="n"/>
      <c r="I20" s="8" t="n"/>
      <c r="J20" s="8" t="n"/>
      <c r="K20" s="8" t="n"/>
      <c r="L20" s="8" t="n"/>
      <c r="M20" s="8" t="n"/>
      <c r="N20" s="8" t="n"/>
      <c r="O20" s="8" t="n"/>
      <c r="P20" s="8" t="n"/>
      <c r="Q20" s="8" t="n"/>
      <c r="R20" s="8" t="n"/>
      <c r="S20" s="8" t="n"/>
      <c r="T20" s="8" t="n"/>
      <c r="U20" s="8" t="n"/>
      <c r="V20" s="8" t="n"/>
      <c r="W20" s="8" t="n"/>
      <c r="X20" s="8" t="n"/>
      <c r="Y20" s="8" t="n"/>
      <c r="Z20" s="8" t="n"/>
      <c r="AA20" s="8" t="n"/>
      <c r="AB20" s="8" t="n"/>
      <c r="AC20" s="8" t="n"/>
      <c r="AD20" s="8" t="n"/>
      <c r="AE20" s="8" t="n"/>
      <c r="AF20" s="8" t="n"/>
      <c r="AG20" s="8" t="n"/>
      <c r="AH20" s="9">
        <f>IF($B20="","",COUNTIF($C20:$AG20,"Ç"))</f>
        <v/>
      </c>
      <c r="AI20" s="9">
        <f>IF($B20="","",COUNTIF($C20:$AG20,"HT"))</f>
        <v/>
      </c>
      <c r="AJ20" s="9">
        <f>IF($B20="","",COUNTIF($C20:$AG20,"RT"))</f>
        <v/>
      </c>
      <c r="AK20" s="9">
        <f>IF($B20="","",COUNTIF($C20:$AG20,"Yİ"))</f>
        <v/>
      </c>
      <c r="AL20" s="9">
        <f>IF($B20="","",COUNTIF($C20:$AG20,"M"))</f>
        <v/>
      </c>
      <c r="AM20" s="9">
        <f>IF($B20="","",COUNTIF($C20:$AG20,"R"))</f>
        <v/>
      </c>
      <c r="AN20" s="9">
        <f>IF($B20="","",COUNTIF($C20:$AG20,"Üİ"))</f>
        <v/>
      </c>
      <c r="AO20" s="9">
        <f>IF($B20="","",COUNTIF($C20:$AG20,"D"))</f>
        <v/>
      </c>
      <c r="AP20" s="8" t="n"/>
      <c r="AQ20" s="9">
        <f>IF($B20="","",AM20+AN20+AO20)</f>
        <v/>
      </c>
      <c r="AR20" s="10">
        <f>IF($B20="","",MAX(0,30-AQ20))</f>
        <v/>
      </c>
    </row>
    <row r="21">
      <c r="A21" s="7" t="n"/>
      <c r="B21" s="7" t="n"/>
      <c r="C21" s="8" t="n"/>
      <c r="D21" s="8" t="n"/>
      <c r="E21" s="8" t="n"/>
      <c r="F21" s="8" t="n"/>
      <c r="G21" s="8" t="n"/>
      <c r="H21" s="8" t="n"/>
      <c r="I21" s="8" t="n"/>
      <c r="J21" s="8" t="n"/>
      <c r="K21" s="8" t="n"/>
      <c r="L21" s="8" t="n"/>
      <c r="M21" s="8" t="n"/>
      <c r="N21" s="8" t="n"/>
      <c r="O21" s="8" t="n"/>
      <c r="P21" s="8" t="n"/>
      <c r="Q21" s="8" t="n"/>
      <c r="R21" s="8" t="n"/>
      <c r="S21" s="8" t="n"/>
      <c r="T21" s="8" t="n"/>
      <c r="U21" s="8" t="n"/>
      <c r="V21" s="8" t="n"/>
      <c r="W21" s="8" t="n"/>
      <c r="X21" s="8" t="n"/>
      <c r="Y21" s="8" t="n"/>
      <c r="Z21" s="8" t="n"/>
      <c r="AA21" s="8" t="n"/>
      <c r="AB21" s="8" t="n"/>
      <c r="AC21" s="8" t="n"/>
      <c r="AD21" s="8" t="n"/>
      <c r="AE21" s="8" t="n"/>
      <c r="AF21" s="8" t="n"/>
      <c r="AG21" s="8" t="n"/>
      <c r="AH21" s="9">
        <f>IF($B21="","",COUNTIF($C21:$AG21,"Ç"))</f>
        <v/>
      </c>
      <c r="AI21" s="9">
        <f>IF($B21="","",COUNTIF($C21:$AG21,"HT"))</f>
        <v/>
      </c>
      <c r="AJ21" s="9">
        <f>IF($B21="","",COUNTIF($C21:$AG21,"RT"))</f>
        <v/>
      </c>
      <c r="AK21" s="9">
        <f>IF($B21="","",COUNTIF($C21:$AG21,"Yİ"))</f>
        <v/>
      </c>
      <c r="AL21" s="9">
        <f>IF($B21="","",COUNTIF($C21:$AG21,"M"))</f>
        <v/>
      </c>
      <c r="AM21" s="9">
        <f>IF($B21="","",COUNTIF($C21:$AG21,"R"))</f>
        <v/>
      </c>
      <c r="AN21" s="9">
        <f>IF($B21="","",COUNTIF($C21:$AG21,"Üİ"))</f>
        <v/>
      </c>
      <c r="AO21" s="9">
        <f>IF($B21="","",COUNTIF($C21:$AG21,"D"))</f>
        <v/>
      </c>
      <c r="AP21" s="8" t="n"/>
      <c r="AQ21" s="9">
        <f>IF($B21="","",AM21+AN21+AO21)</f>
        <v/>
      </c>
      <c r="AR21" s="10">
        <f>IF($B21="","",MAX(0,30-AQ21))</f>
        <v/>
      </c>
    </row>
    <row r="22">
      <c r="A22" s="7" t="n"/>
      <c r="B22" s="7" t="n"/>
      <c r="C22" s="8" t="n"/>
      <c r="D22" s="8" t="n"/>
      <c r="E22" s="8" t="n"/>
      <c r="F22" s="8" t="n"/>
      <c r="G22" s="8" t="n"/>
      <c r="H22" s="8" t="n"/>
      <c r="I22" s="8" t="n"/>
      <c r="J22" s="8" t="n"/>
      <c r="K22" s="8" t="n"/>
      <c r="L22" s="8" t="n"/>
      <c r="M22" s="8" t="n"/>
      <c r="N22" s="8" t="n"/>
      <c r="O22" s="8" t="n"/>
      <c r="P22" s="8" t="n"/>
      <c r="Q22" s="8" t="n"/>
      <c r="R22" s="8" t="n"/>
      <c r="S22" s="8" t="n"/>
      <c r="T22" s="8" t="n"/>
      <c r="U22" s="8" t="n"/>
      <c r="V22" s="8" t="n"/>
      <c r="W22" s="8" t="n"/>
      <c r="X22" s="8" t="n"/>
      <c r="Y22" s="8" t="n"/>
      <c r="Z22" s="8" t="n"/>
      <c r="AA22" s="8" t="n"/>
      <c r="AB22" s="8" t="n"/>
      <c r="AC22" s="8" t="n"/>
      <c r="AD22" s="8" t="n"/>
      <c r="AE22" s="8" t="n"/>
      <c r="AF22" s="8" t="n"/>
      <c r="AG22" s="8" t="n"/>
      <c r="AH22" s="9">
        <f>IF($B22="","",COUNTIF($C22:$AG22,"Ç"))</f>
        <v/>
      </c>
      <c r="AI22" s="9">
        <f>IF($B22="","",COUNTIF($C22:$AG22,"HT"))</f>
        <v/>
      </c>
      <c r="AJ22" s="9">
        <f>IF($B22="","",COUNTIF($C22:$AG22,"RT"))</f>
        <v/>
      </c>
      <c r="AK22" s="9">
        <f>IF($B22="","",COUNTIF($C22:$AG22,"Yİ"))</f>
        <v/>
      </c>
      <c r="AL22" s="9">
        <f>IF($B22="","",COUNTIF($C22:$AG22,"M"))</f>
        <v/>
      </c>
      <c r="AM22" s="9">
        <f>IF($B22="","",COUNTIF($C22:$AG22,"R"))</f>
        <v/>
      </c>
      <c r="AN22" s="9">
        <f>IF($B22="","",COUNTIF($C22:$AG22,"Üİ"))</f>
        <v/>
      </c>
      <c r="AO22" s="9">
        <f>IF($B22="","",COUNTIF($C22:$AG22,"D"))</f>
        <v/>
      </c>
      <c r="AP22" s="8" t="n"/>
      <c r="AQ22" s="9">
        <f>IF($B22="","",AM22+AN22+AO22)</f>
        <v/>
      </c>
      <c r="AR22" s="10">
        <f>IF($B22="","",MAX(0,30-AQ22))</f>
        <v/>
      </c>
    </row>
    <row r="23">
      <c r="A23" s="7" t="n"/>
      <c r="B23" s="7" t="n"/>
      <c r="C23" s="8" t="n"/>
      <c r="D23" s="8" t="n"/>
      <c r="E23" s="8" t="n"/>
      <c r="F23" s="8" t="n"/>
      <c r="G23" s="8" t="n"/>
      <c r="H23" s="8" t="n"/>
      <c r="I23" s="8" t="n"/>
      <c r="J23" s="8" t="n"/>
      <c r="K23" s="8" t="n"/>
      <c r="L23" s="8" t="n"/>
      <c r="M23" s="8" t="n"/>
      <c r="N23" s="8" t="n"/>
      <c r="O23" s="8" t="n"/>
      <c r="P23" s="8" t="n"/>
      <c r="Q23" s="8" t="n"/>
      <c r="R23" s="8" t="n"/>
      <c r="S23" s="8" t="n"/>
      <c r="T23" s="8" t="n"/>
      <c r="U23" s="8" t="n"/>
      <c r="V23" s="8" t="n"/>
      <c r="W23" s="8" t="n"/>
      <c r="X23" s="8" t="n"/>
      <c r="Y23" s="8" t="n"/>
      <c r="Z23" s="8" t="n"/>
      <c r="AA23" s="8" t="n"/>
      <c r="AB23" s="8" t="n"/>
      <c r="AC23" s="8" t="n"/>
      <c r="AD23" s="8" t="n"/>
      <c r="AE23" s="8" t="n"/>
      <c r="AF23" s="8" t="n"/>
      <c r="AG23" s="8" t="n"/>
      <c r="AH23" s="9">
        <f>IF($B23="","",COUNTIF($C23:$AG23,"Ç"))</f>
        <v/>
      </c>
      <c r="AI23" s="9">
        <f>IF($B23="","",COUNTIF($C23:$AG23,"HT"))</f>
        <v/>
      </c>
      <c r="AJ23" s="9">
        <f>IF($B23="","",COUNTIF($C23:$AG23,"RT"))</f>
        <v/>
      </c>
      <c r="AK23" s="9">
        <f>IF($B23="","",COUNTIF($C23:$AG23,"Yİ"))</f>
        <v/>
      </c>
      <c r="AL23" s="9">
        <f>IF($B23="","",COUNTIF($C23:$AG23,"M"))</f>
        <v/>
      </c>
      <c r="AM23" s="9">
        <f>IF($B23="","",COUNTIF($C23:$AG23,"R"))</f>
        <v/>
      </c>
      <c r="AN23" s="9">
        <f>IF($B23="","",COUNTIF($C23:$AG23,"Üİ"))</f>
        <v/>
      </c>
      <c r="AO23" s="9">
        <f>IF($B23="","",COUNTIF($C23:$AG23,"D"))</f>
        <v/>
      </c>
      <c r="AP23" s="8" t="n"/>
      <c r="AQ23" s="9">
        <f>IF($B23="","",AM23+AN23+AO23)</f>
        <v/>
      </c>
      <c r="AR23" s="10">
        <f>IF($B23="","",MAX(0,30-AQ23))</f>
        <v/>
      </c>
    </row>
    <row r="24">
      <c r="A24" s="7" t="n"/>
      <c r="B24" s="7" t="n"/>
      <c r="C24" s="8" t="n"/>
      <c r="D24" s="8" t="n"/>
      <c r="E24" s="8" t="n"/>
      <c r="F24" s="8" t="n"/>
      <c r="G24" s="8" t="n"/>
      <c r="H24" s="8" t="n"/>
      <c r="I24" s="8" t="n"/>
      <c r="J24" s="8" t="n"/>
      <c r="K24" s="8" t="n"/>
      <c r="L24" s="8" t="n"/>
      <c r="M24" s="8" t="n"/>
      <c r="N24" s="8" t="n"/>
      <c r="O24" s="8" t="n"/>
      <c r="P24" s="8" t="n"/>
      <c r="Q24" s="8" t="n"/>
      <c r="R24" s="8" t="n"/>
      <c r="S24" s="8" t="n"/>
      <c r="T24" s="8" t="n"/>
      <c r="U24" s="8" t="n"/>
      <c r="V24" s="8" t="n"/>
      <c r="W24" s="8" t="n"/>
      <c r="X24" s="8" t="n"/>
      <c r="Y24" s="8" t="n"/>
      <c r="Z24" s="8" t="n"/>
      <c r="AA24" s="8" t="n"/>
      <c r="AB24" s="8" t="n"/>
      <c r="AC24" s="8" t="n"/>
      <c r="AD24" s="8" t="n"/>
      <c r="AE24" s="8" t="n"/>
      <c r="AF24" s="8" t="n"/>
      <c r="AG24" s="8" t="n"/>
      <c r="AH24" s="9">
        <f>IF($B24="","",COUNTIF($C24:$AG24,"Ç"))</f>
        <v/>
      </c>
      <c r="AI24" s="9">
        <f>IF($B24="","",COUNTIF($C24:$AG24,"HT"))</f>
        <v/>
      </c>
      <c r="AJ24" s="9">
        <f>IF($B24="","",COUNTIF($C24:$AG24,"RT"))</f>
        <v/>
      </c>
      <c r="AK24" s="9">
        <f>IF($B24="","",COUNTIF($C24:$AG24,"Yİ"))</f>
        <v/>
      </c>
      <c r="AL24" s="9">
        <f>IF($B24="","",COUNTIF($C24:$AG24,"M"))</f>
        <v/>
      </c>
      <c r="AM24" s="9">
        <f>IF($B24="","",COUNTIF($C24:$AG24,"R"))</f>
        <v/>
      </c>
      <c r="AN24" s="9">
        <f>IF($B24="","",COUNTIF($C24:$AG24,"Üİ"))</f>
        <v/>
      </c>
      <c r="AO24" s="9">
        <f>IF($B24="","",COUNTIF($C24:$AG24,"D"))</f>
        <v/>
      </c>
      <c r="AP24" s="8" t="n"/>
      <c r="AQ24" s="9">
        <f>IF($B24="","",AM24+AN24+AO24)</f>
        <v/>
      </c>
      <c r="AR24" s="10">
        <f>IF($B24="","",MAX(0,30-AQ24))</f>
        <v/>
      </c>
    </row>
    <row r="25">
      <c r="A25" s="7" t="n"/>
      <c r="B25" s="7" t="n"/>
      <c r="C25" s="8" t="n"/>
      <c r="D25" s="8" t="n"/>
      <c r="E25" s="8" t="n"/>
      <c r="F25" s="8" t="n"/>
      <c r="G25" s="8" t="n"/>
      <c r="H25" s="8" t="n"/>
      <c r="I25" s="8" t="n"/>
      <c r="J25" s="8" t="n"/>
      <c r="K25" s="8" t="n"/>
      <c r="L25" s="8" t="n"/>
      <c r="M25" s="8" t="n"/>
      <c r="N25" s="8" t="n"/>
      <c r="O25" s="8" t="n"/>
      <c r="P25" s="8" t="n"/>
      <c r="Q25" s="8" t="n"/>
      <c r="R25" s="8" t="n"/>
      <c r="S25" s="8" t="n"/>
      <c r="T25" s="8" t="n"/>
      <c r="U25" s="8" t="n"/>
      <c r="V25" s="8" t="n"/>
      <c r="W25" s="8" t="n"/>
      <c r="X25" s="8" t="n"/>
      <c r="Y25" s="8" t="n"/>
      <c r="Z25" s="8" t="n"/>
      <c r="AA25" s="8" t="n"/>
      <c r="AB25" s="8" t="n"/>
      <c r="AC25" s="8" t="n"/>
      <c r="AD25" s="8" t="n"/>
      <c r="AE25" s="8" t="n"/>
      <c r="AF25" s="8" t="n"/>
      <c r="AG25" s="8" t="n"/>
      <c r="AH25" s="9">
        <f>IF($B25="","",COUNTIF($C25:$AG25,"Ç"))</f>
        <v/>
      </c>
      <c r="AI25" s="9">
        <f>IF($B25="","",COUNTIF($C25:$AG25,"HT"))</f>
        <v/>
      </c>
      <c r="AJ25" s="9">
        <f>IF($B25="","",COUNTIF($C25:$AG25,"RT"))</f>
        <v/>
      </c>
      <c r="AK25" s="9">
        <f>IF($B25="","",COUNTIF($C25:$AG25,"Yİ"))</f>
        <v/>
      </c>
      <c r="AL25" s="9">
        <f>IF($B25="","",COUNTIF($C25:$AG25,"M"))</f>
        <v/>
      </c>
      <c r="AM25" s="9">
        <f>IF($B25="","",COUNTIF($C25:$AG25,"R"))</f>
        <v/>
      </c>
      <c r="AN25" s="9">
        <f>IF($B25="","",COUNTIF($C25:$AG25,"Üİ"))</f>
        <v/>
      </c>
      <c r="AO25" s="9">
        <f>IF($B25="","",COUNTIF($C25:$AG25,"D"))</f>
        <v/>
      </c>
      <c r="AP25" s="8" t="n"/>
      <c r="AQ25" s="9">
        <f>IF($B25="","",AM25+AN25+AO25)</f>
        <v/>
      </c>
      <c r="AR25" s="10">
        <f>IF($B25="","",MAX(0,30-AQ25))</f>
        <v/>
      </c>
    </row>
    <row r="26">
      <c r="A26" s="7" t="n"/>
      <c r="B26" s="7" t="n"/>
      <c r="C26" s="8" t="n"/>
      <c r="D26" s="8" t="n"/>
      <c r="E26" s="8" t="n"/>
      <c r="F26" s="8" t="n"/>
      <c r="G26" s="8" t="n"/>
      <c r="H26" s="8" t="n"/>
      <c r="I26" s="8" t="n"/>
      <c r="J26" s="8" t="n"/>
      <c r="K26" s="8" t="n"/>
      <c r="L26" s="8" t="n"/>
      <c r="M26" s="8" t="n"/>
      <c r="N26" s="8" t="n"/>
      <c r="O26" s="8" t="n"/>
      <c r="P26" s="8" t="n"/>
      <c r="Q26" s="8" t="n"/>
      <c r="R26" s="8" t="n"/>
      <c r="S26" s="8" t="n"/>
      <c r="T26" s="8" t="n"/>
      <c r="U26" s="8" t="n"/>
      <c r="V26" s="8" t="n"/>
      <c r="W26" s="8" t="n"/>
      <c r="X26" s="8" t="n"/>
      <c r="Y26" s="8" t="n"/>
      <c r="Z26" s="8" t="n"/>
      <c r="AA26" s="8" t="n"/>
      <c r="AB26" s="8" t="n"/>
      <c r="AC26" s="8" t="n"/>
      <c r="AD26" s="8" t="n"/>
      <c r="AE26" s="8" t="n"/>
      <c r="AF26" s="8" t="n"/>
      <c r="AG26" s="8" t="n"/>
      <c r="AH26" s="9">
        <f>IF($B26="","",COUNTIF($C26:$AG26,"Ç"))</f>
        <v/>
      </c>
      <c r="AI26" s="9">
        <f>IF($B26="","",COUNTIF($C26:$AG26,"HT"))</f>
        <v/>
      </c>
      <c r="AJ26" s="9">
        <f>IF($B26="","",COUNTIF($C26:$AG26,"RT"))</f>
        <v/>
      </c>
      <c r="AK26" s="9">
        <f>IF($B26="","",COUNTIF($C26:$AG26,"Yİ"))</f>
        <v/>
      </c>
      <c r="AL26" s="9">
        <f>IF($B26="","",COUNTIF($C26:$AG26,"M"))</f>
        <v/>
      </c>
      <c r="AM26" s="9">
        <f>IF($B26="","",COUNTIF($C26:$AG26,"R"))</f>
        <v/>
      </c>
      <c r="AN26" s="9">
        <f>IF($B26="","",COUNTIF($C26:$AG26,"Üİ"))</f>
        <v/>
      </c>
      <c r="AO26" s="9">
        <f>IF($B26="","",COUNTIF($C26:$AG26,"D"))</f>
        <v/>
      </c>
      <c r="AP26" s="8" t="n"/>
      <c r="AQ26" s="9">
        <f>IF($B26="","",AM26+AN26+AO26)</f>
        <v/>
      </c>
      <c r="AR26" s="10">
        <f>IF($B26="","",MAX(0,30-AQ26))</f>
        <v/>
      </c>
    </row>
    <row r="27">
      <c r="A27" s="7" t="n"/>
      <c r="B27" s="7" t="n"/>
      <c r="C27" s="8" t="n"/>
      <c r="D27" s="8" t="n"/>
      <c r="E27" s="8" t="n"/>
      <c r="F27" s="8" t="n"/>
      <c r="G27" s="8" t="n"/>
      <c r="H27" s="8" t="n"/>
      <c r="I27" s="8" t="n"/>
      <c r="J27" s="8" t="n"/>
      <c r="K27" s="8" t="n"/>
      <c r="L27" s="8" t="n"/>
      <c r="M27" s="8" t="n"/>
      <c r="N27" s="8" t="n"/>
      <c r="O27" s="8" t="n"/>
      <c r="P27" s="8" t="n"/>
      <c r="Q27" s="8" t="n"/>
      <c r="R27" s="8" t="n"/>
      <c r="S27" s="8" t="n"/>
      <c r="T27" s="8" t="n"/>
      <c r="U27" s="8" t="n"/>
      <c r="V27" s="8" t="n"/>
      <c r="W27" s="8" t="n"/>
      <c r="X27" s="8" t="n"/>
      <c r="Y27" s="8" t="n"/>
      <c r="Z27" s="8" t="n"/>
      <c r="AA27" s="8" t="n"/>
      <c r="AB27" s="8" t="n"/>
      <c r="AC27" s="8" t="n"/>
      <c r="AD27" s="8" t="n"/>
      <c r="AE27" s="8" t="n"/>
      <c r="AF27" s="8" t="n"/>
      <c r="AG27" s="8" t="n"/>
      <c r="AH27" s="9">
        <f>IF($B27="","",COUNTIF($C27:$AG27,"Ç"))</f>
        <v/>
      </c>
      <c r="AI27" s="9">
        <f>IF($B27="","",COUNTIF($C27:$AG27,"HT"))</f>
        <v/>
      </c>
      <c r="AJ27" s="9">
        <f>IF($B27="","",COUNTIF($C27:$AG27,"RT"))</f>
        <v/>
      </c>
      <c r="AK27" s="9">
        <f>IF($B27="","",COUNTIF($C27:$AG27,"Yİ"))</f>
        <v/>
      </c>
      <c r="AL27" s="9">
        <f>IF($B27="","",COUNTIF($C27:$AG27,"M"))</f>
        <v/>
      </c>
      <c r="AM27" s="9">
        <f>IF($B27="","",COUNTIF($C27:$AG27,"R"))</f>
        <v/>
      </c>
      <c r="AN27" s="9">
        <f>IF($B27="","",COUNTIF($C27:$AG27,"Üİ"))</f>
        <v/>
      </c>
      <c r="AO27" s="9">
        <f>IF($B27="","",COUNTIF($C27:$AG27,"D"))</f>
        <v/>
      </c>
      <c r="AP27" s="8" t="n"/>
      <c r="AQ27" s="9">
        <f>IF($B27="","",AM27+AN27+AO27)</f>
        <v/>
      </c>
      <c r="AR27" s="10">
        <f>IF($B27="","",MAX(0,30-AQ27))</f>
        <v/>
      </c>
    </row>
    <row r="28">
      <c r="A28" s="7" t="n"/>
      <c r="B28" s="7" t="n"/>
      <c r="C28" s="8" t="n"/>
      <c r="D28" s="8" t="n"/>
      <c r="E28" s="8" t="n"/>
      <c r="F28" s="8" t="n"/>
      <c r="G28" s="8" t="n"/>
      <c r="H28" s="8" t="n"/>
      <c r="I28" s="8" t="n"/>
      <c r="J28" s="8" t="n"/>
      <c r="K28" s="8" t="n"/>
      <c r="L28" s="8" t="n"/>
      <c r="M28" s="8" t="n"/>
      <c r="N28" s="8" t="n"/>
      <c r="O28" s="8" t="n"/>
      <c r="P28" s="8" t="n"/>
      <c r="Q28" s="8" t="n"/>
      <c r="R28" s="8" t="n"/>
      <c r="S28" s="8" t="n"/>
      <c r="T28" s="8" t="n"/>
      <c r="U28" s="8" t="n"/>
      <c r="V28" s="8" t="n"/>
      <c r="W28" s="8" t="n"/>
      <c r="X28" s="8" t="n"/>
      <c r="Y28" s="8" t="n"/>
      <c r="Z28" s="8" t="n"/>
      <c r="AA28" s="8" t="n"/>
      <c r="AB28" s="8" t="n"/>
      <c r="AC28" s="8" t="n"/>
      <c r="AD28" s="8" t="n"/>
      <c r="AE28" s="8" t="n"/>
      <c r="AF28" s="8" t="n"/>
      <c r="AG28" s="8" t="n"/>
      <c r="AH28" s="9">
        <f>IF($B28="","",COUNTIF($C28:$AG28,"Ç"))</f>
        <v/>
      </c>
      <c r="AI28" s="9">
        <f>IF($B28="","",COUNTIF($C28:$AG28,"HT"))</f>
        <v/>
      </c>
      <c r="AJ28" s="9">
        <f>IF($B28="","",COUNTIF($C28:$AG28,"RT"))</f>
        <v/>
      </c>
      <c r="AK28" s="9">
        <f>IF($B28="","",COUNTIF($C28:$AG28,"Yİ"))</f>
        <v/>
      </c>
      <c r="AL28" s="9">
        <f>IF($B28="","",COUNTIF($C28:$AG28,"M"))</f>
        <v/>
      </c>
      <c r="AM28" s="9">
        <f>IF($B28="","",COUNTIF($C28:$AG28,"R"))</f>
        <v/>
      </c>
      <c r="AN28" s="9">
        <f>IF($B28="","",COUNTIF($C28:$AG28,"Üİ"))</f>
        <v/>
      </c>
      <c r="AO28" s="9">
        <f>IF($B28="","",COUNTIF($C28:$AG28,"D"))</f>
        <v/>
      </c>
      <c r="AP28" s="8" t="n"/>
      <c r="AQ28" s="9">
        <f>IF($B28="","",AM28+AN28+AO28)</f>
        <v/>
      </c>
      <c r="AR28" s="10">
        <f>IF($B28="","",MAX(0,30-AQ28))</f>
        <v/>
      </c>
    </row>
    <row r="29">
      <c r="A29" s="7" t="n"/>
      <c r="B29" s="7" t="n"/>
      <c r="C29" s="8" t="n"/>
      <c r="D29" s="8" t="n"/>
      <c r="E29" s="8" t="n"/>
      <c r="F29" s="8" t="n"/>
      <c r="G29" s="8" t="n"/>
      <c r="H29" s="8" t="n"/>
      <c r="I29" s="8" t="n"/>
      <c r="J29" s="8" t="n"/>
      <c r="K29" s="8" t="n"/>
      <c r="L29" s="8" t="n"/>
      <c r="M29" s="8" t="n"/>
      <c r="N29" s="8" t="n"/>
      <c r="O29" s="8" t="n"/>
      <c r="P29" s="8" t="n"/>
      <c r="Q29" s="8" t="n"/>
      <c r="R29" s="8" t="n"/>
      <c r="S29" s="8" t="n"/>
      <c r="T29" s="8" t="n"/>
      <c r="U29" s="8" t="n"/>
      <c r="V29" s="8" t="n"/>
      <c r="W29" s="8" t="n"/>
      <c r="X29" s="8" t="n"/>
      <c r="Y29" s="8" t="n"/>
      <c r="Z29" s="8" t="n"/>
      <c r="AA29" s="8" t="n"/>
      <c r="AB29" s="8" t="n"/>
      <c r="AC29" s="8" t="n"/>
      <c r="AD29" s="8" t="n"/>
      <c r="AE29" s="8" t="n"/>
      <c r="AF29" s="8" t="n"/>
      <c r="AG29" s="8" t="n"/>
      <c r="AH29" s="9">
        <f>IF($B29="","",COUNTIF($C29:$AG29,"Ç"))</f>
        <v/>
      </c>
      <c r="AI29" s="9">
        <f>IF($B29="","",COUNTIF($C29:$AG29,"HT"))</f>
        <v/>
      </c>
      <c r="AJ29" s="9">
        <f>IF($B29="","",COUNTIF($C29:$AG29,"RT"))</f>
        <v/>
      </c>
      <c r="AK29" s="9">
        <f>IF($B29="","",COUNTIF($C29:$AG29,"Yİ"))</f>
        <v/>
      </c>
      <c r="AL29" s="9">
        <f>IF($B29="","",COUNTIF($C29:$AG29,"M"))</f>
        <v/>
      </c>
      <c r="AM29" s="9">
        <f>IF($B29="","",COUNTIF($C29:$AG29,"R"))</f>
        <v/>
      </c>
      <c r="AN29" s="9">
        <f>IF($B29="","",COUNTIF($C29:$AG29,"Üİ"))</f>
        <v/>
      </c>
      <c r="AO29" s="9">
        <f>IF($B29="","",COUNTIF($C29:$AG29,"D"))</f>
        <v/>
      </c>
      <c r="AP29" s="8" t="n"/>
      <c r="AQ29" s="9">
        <f>IF($B29="","",AM29+AN29+AO29)</f>
        <v/>
      </c>
      <c r="AR29" s="10">
        <f>IF($B29="","",MAX(0,30-AQ29))</f>
        <v/>
      </c>
    </row>
    <row r="30">
      <c r="A30" s="7" t="n"/>
      <c r="B30" s="7" t="n"/>
      <c r="C30" s="8" t="n"/>
      <c r="D30" s="8" t="n"/>
      <c r="E30" s="8" t="n"/>
      <c r="F30" s="8" t="n"/>
      <c r="G30" s="8" t="n"/>
      <c r="H30" s="8" t="n"/>
      <c r="I30" s="8" t="n"/>
      <c r="J30" s="8" t="n"/>
      <c r="K30" s="8" t="n"/>
      <c r="L30" s="8" t="n"/>
      <c r="M30" s="8" t="n"/>
      <c r="N30" s="8" t="n"/>
      <c r="O30" s="8" t="n"/>
      <c r="P30" s="8" t="n"/>
      <c r="Q30" s="8" t="n"/>
      <c r="R30" s="8" t="n"/>
      <c r="S30" s="8" t="n"/>
      <c r="T30" s="8" t="n"/>
      <c r="U30" s="8" t="n"/>
      <c r="V30" s="8" t="n"/>
      <c r="W30" s="8" t="n"/>
      <c r="X30" s="8" t="n"/>
      <c r="Y30" s="8" t="n"/>
      <c r="Z30" s="8" t="n"/>
      <c r="AA30" s="8" t="n"/>
      <c r="AB30" s="8" t="n"/>
      <c r="AC30" s="8" t="n"/>
      <c r="AD30" s="8" t="n"/>
      <c r="AE30" s="8" t="n"/>
      <c r="AF30" s="8" t="n"/>
      <c r="AG30" s="8" t="n"/>
      <c r="AH30" s="9">
        <f>IF($B30="","",COUNTIF($C30:$AG30,"Ç"))</f>
        <v/>
      </c>
      <c r="AI30" s="9">
        <f>IF($B30="","",COUNTIF($C30:$AG30,"HT"))</f>
        <v/>
      </c>
      <c r="AJ30" s="9">
        <f>IF($B30="","",COUNTIF($C30:$AG30,"RT"))</f>
        <v/>
      </c>
      <c r="AK30" s="9">
        <f>IF($B30="","",COUNTIF($C30:$AG30,"Yİ"))</f>
        <v/>
      </c>
      <c r="AL30" s="9">
        <f>IF($B30="","",COUNTIF($C30:$AG30,"M"))</f>
        <v/>
      </c>
      <c r="AM30" s="9">
        <f>IF($B30="","",COUNTIF($C30:$AG30,"R"))</f>
        <v/>
      </c>
      <c r="AN30" s="9">
        <f>IF($B30="","",COUNTIF($C30:$AG30,"Üİ"))</f>
        <v/>
      </c>
      <c r="AO30" s="9">
        <f>IF($B30="","",COUNTIF($C30:$AG30,"D"))</f>
        <v/>
      </c>
      <c r="AP30" s="8" t="n"/>
      <c r="AQ30" s="9">
        <f>IF($B30="","",AM30+AN30+AO30)</f>
        <v/>
      </c>
      <c r="AR30" s="10">
        <f>IF($B30="","",MAX(0,30-AQ30))</f>
        <v/>
      </c>
    </row>
    <row r="31">
      <c r="A31" s="7" t="n"/>
      <c r="B31" s="7" t="n"/>
      <c r="C31" s="8" t="n"/>
      <c r="D31" s="8" t="n"/>
      <c r="E31" s="8" t="n"/>
      <c r="F31" s="8" t="n"/>
      <c r="G31" s="8" t="n"/>
      <c r="H31" s="8" t="n"/>
      <c r="I31" s="8" t="n"/>
      <c r="J31" s="8" t="n"/>
      <c r="K31" s="8" t="n"/>
      <c r="L31" s="8" t="n"/>
      <c r="M31" s="8" t="n"/>
      <c r="N31" s="8" t="n"/>
      <c r="O31" s="8" t="n"/>
      <c r="P31" s="8" t="n"/>
      <c r="Q31" s="8" t="n"/>
      <c r="R31" s="8" t="n"/>
      <c r="S31" s="8" t="n"/>
      <c r="T31" s="8" t="n"/>
      <c r="U31" s="8" t="n"/>
      <c r="V31" s="8" t="n"/>
      <c r="W31" s="8" t="n"/>
      <c r="X31" s="8" t="n"/>
      <c r="Y31" s="8" t="n"/>
      <c r="Z31" s="8" t="n"/>
      <c r="AA31" s="8" t="n"/>
      <c r="AB31" s="8" t="n"/>
      <c r="AC31" s="8" t="n"/>
      <c r="AD31" s="8" t="n"/>
      <c r="AE31" s="8" t="n"/>
      <c r="AF31" s="8" t="n"/>
      <c r="AG31" s="8" t="n"/>
      <c r="AH31" s="9">
        <f>IF($B31="","",COUNTIF($C31:$AG31,"Ç"))</f>
        <v/>
      </c>
      <c r="AI31" s="9">
        <f>IF($B31="","",COUNTIF($C31:$AG31,"HT"))</f>
        <v/>
      </c>
      <c r="AJ31" s="9">
        <f>IF($B31="","",COUNTIF($C31:$AG31,"RT"))</f>
        <v/>
      </c>
      <c r="AK31" s="9">
        <f>IF($B31="","",COUNTIF($C31:$AG31,"Yİ"))</f>
        <v/>
      </c>
      <c r="AL31" s="9">
        <f>IF($B31="","",COUNTIF($C31:$AG31,"M"))</f>
        <v/>
      </c>
      <c r="AM31" s="9">
        <f>IF($B31="","",COUNTIF($C31:$AG31,"R"))</f>
        <v/>
      </c>
      <c r="AN31" s="9">
        <f>IF($B31="","",COUNTIF($C31:$AG31,"Üİ"))</f>
        <v/>
      </c>
      <c r="AO31" s="9">
        <f>IF($B31="","",COUNTIF($C31:$AG31,"D"))</f>
        <v/>
      </c>
      <c r="AP31" s="8" t="n"/>
      <c r="AQ31" s="9">
        <f>IF($B31="","",AM31+AN31+AO31)</f>
        <v/>
      </c>
      <c r="AR31" s="10">
        <f>IF($B31="","",MAX(0,30-AQ31))</f>
        <v/>
      </c>
    </row>
    <row r="32">
      <c r="A32" s="7" t="n"/>
      <c r="B32" s="7" t="n"/>
      <c r="C32" s="8" t="n"/>
      <c r="D32" s="8" t="n"/>
      <c r="E32" s="8" t="n"/>
      <c r="F32" s="8" t="n"/>
      <c r="G32" s="8" t="n"/>
      <c r="H32" s="8" t="n"/>
      <c r="I32" s="8" t="n"/>
      <c r="J32" s="8" t="n"/>
      <c r="K32" s="8" t="n"/>
      <c r="L32" s="8" t="n"/>
      <c r="M32" s="8" t="n"/>
      <c r="N32" s="8" t="n"/>
      <c r="O32" s="8" t="n"/>
      <c r="P32" s="8" t="n"/>
      <c r="Q32" s="8" t="n"/>
      <c r="R32" s="8" t="n"/>
      <c r="S32" s="8" t="n"/>
      <c r="T32" s="8" t="n"/>
      <c r="U32" s="8" t="n"/>
      <c r="V32" s="8" t="n"/>
      <c r="W32" s="8" t="n"/>
      <c r="X32" s="8" t="n"/>
      <c r="Y32" s="8" t="n"/>
      <c r="Z32" s="8" t="n"/>
      <c r="AA32" s="8" t="n"/>
      <c r="AB32" s="8" t="n"/>
      <c r="AC32" s="8" t="n"/>
      <c r="AD32" s="8" t="n"/>
      <c r="AE32" s="8" t="n"/>
      <c r="AF32" s="8" t="n"/>
      <c r="AG32" s="8" t="n"/>
      <c r="AH32" s="9">
        <f>IF($B32="","",COUNTIF($C32:$AG32,"Ç"))</f>
        <v/>
      </c>
      <c r="AI32" s="9">
        <f>IF($B32="","",COUNTIF($C32:$AG32,"HT"))</f>
        <v/>
      </c>
      <c r="AJ32" s="9">
        <f>IF($B32="","",COUNTIF($C32:$AG32,"RT"))</f>
        <v/>
      </c>
      <c r="AK32" s="9">
        <f>IF($B32="","",COUNTIF($C32:$AG32,"Yİ"))</f>
        <v/>
      </c>
      <c r="AL32" s="9">
        <f>IF($B32="","",COUNTIF($C32:$AG32,"M"))</f>
        <v/>
      </c>
      <c r="AM32" s="9">
        <f>IF($B32="","",COUNTIF($C32:$AG32,"R"))</f>
        <v/>
      </c>
      <c r="AN32" s="9">
        <f>IF($B32="","",COUNTIF($C32:$AG32,"Üİ"))</f>
        <v/>
      </c>
      <c r="AO32" s="9">
        <f>IF($B32="","",COUNTIF($C32:$AG32,"D"))</f>
        <v/>
      </c>
      <c r="AP32" s="8" t="n"/>
      <c r="AQ32" s="9">
        <f>IF($B32="","",AM32+AN32+AO32)</f>
        <v/>
      </c>
      <c r="AR32" s="10">
        <f>IF($B32="","",MAX(0,30-AQ32))</f>
        <v/>
      </c>
    </row>
    <row r="33">
      <c r="A33" s="7" t="n"/>
      <c r="B33" s="7" t="n"/>
      <c r="C33" s="8" t="n"/>
      <c r="D33" s="8" t="n"/>
      <c r="E33" s="8" t="n"/>
      <c r="F33" s="8" t="n"/>
      <c r="G33" s="8" t="n"/>
      <c r="H33" s="8" t="n"/>
      <c r="I33" s="8" t="n"/>
      <c r="J33" s="8" t="n"/>
      <c r="K33" s="8" t="n"/>
      <c r="L33" s="8" t="n"/>
      <c r="M33" s="8" t="n"/>
      <c r="N33" s="8" t="n"/>
      <c r="O33" s="8" t="n"/>
      <c r="P33" s="8" t="n"/>
      <c r="Q33" s="8" t="n"/>
      <c r="R33" s="8" t="n"/>
      <c r="S33" s="8" t="n"/>
      <c r="T33" s="8" t="n"/>
      <c r="U33" s="8" t="n"/>
      <c r="V33" s="8" t="n"/>
      <c r="W33" s="8" t="n"/>
      <c r="X33" s="8" t="n"/>
      <c r="Y33" s="8" t="n"/>
      <c r="Z33" s="8" t="n"/>
      <c r="AA33" s="8" t="n"/>
      <c r="AB33" s="8" t="n"/>
      <c r="AC33" s="8" t="n"/>
      <c r="AD33" s="8" t="n"/>
      <c r="AE33" s="8" t="n"/>
      <c r="AF33" s="8" t="n"/>
      <c r="AG33" s="8" t="n"/>
      <c r="AH33" s="9">
        <f>IF($B33="","",COUNTIF($C33:$AG33,"Ç"))</f>
        <v/>
      </c>
      <c r="AI33" s="9">
        <f>IF($B33="","",COUNTIF($C33:$AG33,"HT"))</f>
        <v/>
      </c>
      <c r="AJ33" s="9">
        <f>IF($B33="","",COUNTIF($C33:$AG33,"RT"))</f>
        <v/>
      </c>
      <c r="AK33" s="9">
        <f>IF($B33="","",COUNTIF($C33:$AG33,"Yİ"))</f>
        <v/>
      </c>
      <c r="AL33" s="9">
        <f>IF($B33="","",COUNTIF($C33:$AG33,"M"))</f>
        <v/>
      </c>
      <c r="AM33" s="9">
        <f>IF($B33="","",COUNTIF($C33:$AG33,"R"))</f>
        <v/>
      </c>
      <c r="AN33" s="9">
        <f>IF($B33="","",COUNTIF($C33:$AG33,"Üİ"))</f>
        <v/>
      </c>
      <c r="AO33" s="9">
        <f>IF($B33="","",COUNTIF($C33:$AG33,"D"))</f>
        <v/>
      </c>
      <c r="AP33" s="8" t="n"/>
      <c r="AQ33" s="9">
        <f>IF($B33="","",AM33+AN33+AO33)</f>
        <v/>
      </c>
      <c r="AR33" s="10">
        <f>IF($B33="","",MAX(0,30-AQ33))</f>
        <v/>
      </c>
    </row>
    <row r="34">
      <c r="A34" s="7" t="n"/>
      <c r="B34" s="7" t="n"/>
      <c r="C34" s="8" t="n"/>
      <c r="D34" s="8" t="n"/>
      <c r="E34" s="8" t="n"/>
      <c r="F34" s="8" t="n"/>
      <c r="G34" s="8" t="n"/>
      <c r="H34" s="8" t="n"/>
      <c r="I34" s="8" t="n"/>
      <c r="J34" s="8" t="n"/>
      <c r="K34" s="8" t="n"/>
      <c r="L34" s="8" t="n"/>
      <c r="M34" s="8" t="n"/>
      <c r="N34" s="8" t="n"/>
      <c r="O34" s="8" t="n"/>
      <c r="P34" s="8" t="n"/>
      <c r="Q34" s="8" t="n"/>
      <c r="R34" s="8" t="n"/>
      <c r="S34" s="8" t="n"/>
      <c r="T34" s="8" t="n"/>
      <c r="U34" s="8" t="n"/>
      <c r="V34" s="8" t="n"/>
      <c r="W34" s="8" t="n"/>
      <c r="X34" s="8" t="n"/>
      <c r="Y34" s="8" t="n"/>
      <c r="Z34" s="8" t="n"/>
      <c r="AA34" s="8" t="n"/>
      <c r="AB34" s="8" t="n"/>
      <c r="AC34" s="8" t="n"/>
      <c r="AD34" s="8" t="n"/>
      <c r="AE34" s="8" t="n"/>
      <c r="AF34" s="8" t="n"/>
      <c r="AG34" s="8" t="n"/>
      <c r="AH34" s="9">
        <f>IF($B34="","",COUNTIF($C34:$AG34,"Ç"))</f>
        <v/>
      </c>
      <c r="AI34" s="9">
        <f>IF($B34="","",COUNTIF($C34:$AG34,"HT"))</f>
        <v/>
      </c>
      <c r="AJ34" s="9">
        <f>IF($B34="","",COUNTIF($C34:$AG34,"RT"))</f>
        <v/>
      </c>
      <c r="AK34" s="9">
        <f>IF($B34="","",COUNTIF($C34:$AG34,"Yİ"))</f>
        <v/>
      </c>
      <c r="AL34" s="9">
        <f>IF($B34="","",COUNTIF($C34:$AG34,"M"))</f>
        <v/>
      </c>
      <c r="AM34" s="9">
        <f>IF($B34="","",COUNTIF($C34:$AG34,"R"))</f>
        <v/>
      </c>
      <c r="AN34" s="9">
        <f>IF($B34="","",COUNTIF($C34:$AG34,"Üİ"))</f>
        <v/>
      </c>
      <c r="AO34" s="9">
        <f>IF($B34="","",COUNTIF($C34:$AG34,"D"))</f>
        <v/>
      </c>
      <c r="AP34" s="8" t="n"/>
      <c r="AQ34" s="9">
        <f>IF($B34="","",AM34+AN34+AO34)</f>
        <v/>
      </c>
      <c r="AR34" s="10">
        <f>IF($B34="","",MAX(0,30-AQ34))</f>
        <v/>
      </c>
    </row>
    <row r="35">
      <c r="A35" s="7" t="n"/>
      <c r="B35" s="7" t="n"/>
      <c r="C35" s="8" t="n"/>
      <c r="D35" s="8" t="n"/>
      <c r="E35" s="8" t="n"/>
      <c r="F35" s="8" t="n"/>
      <c r="G35" s="8" t="n"/>
      <c r="H35" s="8" t="n"/>
      <c r="I35" s="8" t="n"/>
      <c r="J35" s="8" t="n"/>
      <c r="K35" s="8" t="n"/>
      <c r="L35" s="8" t="n"/>
      <c r="M35" s="8" t="n"/>
      <c r="N35" s="8" t="n"/>
      <c r="O35" s="8" t="n"/>
      <c r="P35" s="8" t="n"/>
      <c r="Q35" s="8" t="n"/>
      <c r="R35" s="8" t="n"/>
      <c r="S35" s="8" t="n"/>
      <c r="T35" s="8" t="n"/>
      <c r="U35" s="8" t="n"/>
      <c r="V35" s="8" t="n"/>
      <c r="W35" s="8" t="n"/>
      <c r="X35" s="8" t="n"/>
      <c r="Y35" s="8" t="n"/>
      <c r="Z35" s="8" t="n"/>
      <c r="AA35" s="8" t="n"/>
      <c r="AB35" s="8" t="n"/>
      <c r="AC35" s="8" t="n"/>
      <c r="AD35" s="8" t="n"/>
      <c r="AE35" s="8" t="n"/>
      <c r="AF35" s="8" t="n"/>
      <c r="AG35" s="8" t="n"/>
      <c r="AH35" s="9">
        <f>IF($B35="","",COUNTIF($C35:$AG35,"Ç"))</f>
        <v/>
      </c>
      <c r="AI35" s="9">
        <f>IF($B35="","",COUNTIF($C35:$AG35,"HT"))</f>
        <v/>
      </c>
      <c r="AJ35" s="9">
        <f>IF($B35="","",COUNTIF($C35:$AG35,"RT"))</f>
        <v/>
      </c>
      <c r="AK35" s="9">
        <f>IF($B35="","",COUNTIF($C35:$AG35,"Yİ"))</f>
        <v/>
      </c>
      <c r="AL35" s="9">
        <f>IF($B35="","",COUNTIF($C35:$AG35,"M"))</f>
        <v/>
      </c>
      <c r="AM35" s="9">
        <f>IF($B35="","",COUNTIF($C35:$AG35,"R"))</f>
        <v/>
      </c>
      <c r="AN35" s="9">
        <f>IF($B35="","",COUNTIF($C35:$AG35,"Üİ"))</f>
        <v/>
      </c>
      <c r="AO35" s="9">
        <f>IF($B35="","",COUNTIF($C35:$AG35,"D"))</f>
        <v/>
      </c>
      <c r="AP35" s="8" t="n"/>
      <c r="AQ35" s="9">
        <f>IF($B35="","",AM35+AN35+AO35)</f>
        <v/>
      </c>
      <c r="AR35" s="10">
        <f>IF($B35="","",MAX(0,30-AQ35))</f>
        <v/>
      </c>
    </row>
    <row r="36">
      <c r="A36" s="7" t="n"/>
      <c r="B36" s="7" t="n"/>
      <c r="C36" s="8" t="n"/>
      <c r="D36" s="8" t="n"/>
      <c r="E36" s="8" t="n"/>
      <c r="F36" s="8" t="n"/>
      <c r="G36" s="8" t="n"/>
      <c r="H36" s="8" t="n"/>
      <c r="I36" s="8" t="n"/>
      <c r="J36" s="8" t="n"/>
      <c r="K36" s="8" t="n"/>
      <c r="L36" s="8" t="n"/>
      <c r="M36" s="8" t="n"/>
      <c r="N36" s="8" t="n"/>
      <c r="O36" s="8" t="n"/>
      <c r="P36" s="8" t="n"/>
      <c r="Q36" s="8" t="n"/>
      <c r="R36" s="8" t="n"/>
      <c r="S36" s="8" t="n"/>
      <c r="T36" s="8" t="n"/>
      <c r="U36" s="8" t="n"/>
      <c r="V36" s="8" t="n"/>
      <c r="W36" s="8" t="n"/>
      <c r="X36" s="8" t="n"/>
      <c r="Y36" s="8" t="n"/>
      <c r="Z36" s="8" t="n"/>
      <c r="AA36" s="8" t="n"/>
      <c r="AB36" s="8" t="n"/>
      <c r="AC36" s="8" t="n"/>
      <c r="AD36" s="8" t="n"/>
      <c r="AE36" s="8" t="n"/>
      <c r="AF36" s="8" t="n"/>
      <c r="AG36" s="8" t="n"/>
      <c r="AH36" s="9">
        <f>IF($B36="","",COUNTIF($C36:$AG36,"Ç"))</f>
        <v/>
      </c>
      <c r="AI36" s="9">
        <f>IF($B36="","",COUNTIF($C36:$AG36,"HT"))</f>
        <v/>
      </c>
      <c r="AJ36" s="9">
        <f>IF($B36="","",COUNTIF($C36:$AG36,"RT"))</f>
        <v/>
      </c>
      <c r="AK36" s="9">
        <f>IF($B36="","",COUNTIF($C36:$AG36,"Yİ"))</f>
        <v/>
      </c>
      <c r="AL36" s="9">
        <f>IF($B36="","",COUNTIF($C36:$AG36,"M"))</f>
        <v/>
      </c>
      <c r="AM36" s="9">
        <f>IF($B36="","",COUNTIF($C36:$AG36,"R"))</f>
        <v/>
      </c>
      <c r="AN36" s="9">
        <f>IF($B36="","",COUNTIF($C36:$AG36,"Üİ"))</f>
        <v/>
      </c>
      <c r="AO36" s="9">
        <f>IF($B36="","",COUNTIF($C36:$AG36,"D"))</f>
        <v/>
      </c>
      <c r="AP36" s="8" t="n"/>
      <c r="AQ36" s="9">
        <f>IF($B36="","",AM36+AN36+AO36)</f>
        <v/>
      </c>
      <c r="AR36" s="10">
        <f>IF($B36="","",MAX(0,30-AQ36))</f>
        <v/>
      </c>
    </row>
    <row r="38">
      <c r="A38" s="4" t="inlineStr">
        <is>
          <t>SGK prim günü = 30 − eksik gün (raporlu + ücretsiz izin + devamsız). Ay içinde işe giren ya da çıkan çalışanlar için elle düzeltin.</t>
        </is>
      </c>
    </row>
    <row r="39">
      <c r="A39" s="11" t="inlineStr">
        <is>
          <t>Bu tabloyu elle doldurmak istemiyorsanız: Burdaa, QR + GPS giriş-çıkışlarından puantajı her gün otomatik çıkarır → burdaa.co</t>
        </is>
      </c>
    </row>
  </sheetData>
  <mergeCells count="10">
    <mergeCell ref="A5:A6"/>
    <mergeCell ref="AR5:AR6"/>
    <mergeCell ref="AP5:AP6"/>
    <mergeCell ref="O2:V2"/>
    <mergeCell ref="AQ5:AQ6"/>
    <mergeCell ref="J2:N2"/>
    <mergeCell ref="A1:AR1"/>
    <mergeCell ref="B2:H2"/>
    <mergeCell ref="C3:E3"/>
    <mergeCell ref="B5:B6"/>
  </mergeCells>
  <conditionalFormatting sqref="C7:AG36">
    <cfRule type="expression" priority="1" dxfId="0">
      <formula>C$6="Paz"</formula>
    </cfRule>
    <cfRule type="expression" priority="2" dxfId="1">
      <formula>C$5=""</formula>
    </cfRule>
  </conditionalFormatting>
  <dataValidations count="2">
    <dataValidation sqref="F3" showDropDown="0" showInputMessage="0" showErrorMessage="0" allowBlank="0" type="whole" operator="between">
      <formula1>1</formula1>
      <formula2>12</formula2>
    </dataValidation>
    <dataValidation sqref="C7:AG36" showDropDown="0" showInputMessage="0" showErrorMessage="1" allowBlank="1" errorTitle="Geçersiz kod" error="Kodlar sayfasındaki kodlardan birini girin." type="list">
      <formula1>"Ç,HT,RT,Yİ,M,R,Üİ,D"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selection activeCell="A1" sqref="A1"/>
    </sheetView>
  </sheetViews>
  <sheetFormatPr baseColWidth="8" defaultRowHeight="15"/>
  <cols>
    <col width="8" customWidth="1" min="1" max="1"/>
    <col width="40" customWidth="1" min="2" max="2"/>
    <col width="38" customWidth="1" min="3" max="3"/>
    <col width="44" customWidth="1" min="4" max="4"/>
  </cols>
  <sheetData>
    <row r="1">
      <c r="A1" s="12" t="inlineStr">
        <is>
          <t>PUANTAJ KODLARI</t>
        </is>
      </c>
    </row>
    <row r="3">
      <c r="A3" s="13" t="inlineStr">
        <is>
          <t>Kod</t>
        </is>
      </c>
      <c r="B3" s="13" t="inlineStr">
        <is>
          <t>Anlamı</t>
        </is>
      </c>
      <c r="C3" s="13" t="inlineStr">
        <is>
          <t>Ücret</t>
        </is>
      </c>
      <c r="D3" s="13" t="inlineStr">
        <is>
          <t>SGK'da eksik gün mü?</t>
        </is>
      </c>
    </row>
    <row r="4">
      <c r="A4" s="14" t="inlineStr">
        <is>
          <t>Ç</t>
        </is>
      </c>
      <c r="B4" s="14" t="inlineStr">
        <is>
          <t>Çalıştı</t>
        </is>
      </c>
      <c r="C4" s="14" t="inlineStr">
        <is>
          <t>Ücretli</t>
        </is>
      </c>
      <c r="D4" s="14" t="inlineStr">
        <is>
          <t>Hayır</t>
        </is>
      </c>
    </row>
    <row r="5">
      <c r="A5" s="14" t="inlineStr">
        <is>
          <t>HT</t>
        </is>
      </c>
      <c r="B5" s="14" t="inlineStr">
        <is>
          <t>Hafta tatili</t>
        </is>
      </c>
      <c r="C5" s="14" t="inlineStr">
        <is>
          <t>Ücretli</t>
        </is>
      </c>
      <c r="D5" s="14" t="inlineStr">
        <is>
          <t>Hayır</t>
        </is>
      </c>
    </row>
    <row r="6">
      <c r="A6" s="14" t="inlineStr">
        <is>
          <t>RT</t>
        </is>
      </c>
      <c r="B6" s="14" t="inlineStr">
        <is>
          <t>Resmi / genel tatil</t>
        </is>
      </c>
      <c r="C6" s="14" t="inlineStr">
        <is>
          <t>Ücretli</t>
        </is>
      </c>
      <c r="D6" s="14" t="inlineStr">
        <is>
          <t>Hayır</t>
        </is>
      </c>
    </row>
    <row r="7">
      <c r="A7" s="14" t="inlineStr">
        <is>
          <t>Yİ</t>
        </is>
      </c>
      <c r="B7" s="14" t="inlineStr">
        <is>
          <t>Yıllık ücretli izin</t>
        </is>
      </c>
      <c r="C7" s="14" t="inlineStr">
        <is>
          <t>Ücretli</t>
        </is>
      </c>
      <c r="D7" s="14" t="inlineStr">
        <is>
          <t>Hayır</t>
        </is>
      </c>
    </row>
    <row r="8">
      <c r="A8" s="14" t="inlineStr">
        <is>
          <t>M</t>
        </is>
      </c>
      <c r="B8" s="14" t="inlineStr">
        <is>
          <t>Mazeret izni (evlilik, doğum, ölüm vb.)</t>
        </is>
      </c>
      <c r="C8" s="14" t="inlineStr">
        <is>
          <t>Ücretli</t>
        </is>
      </c>
      <c r="D8" s="14" t="inlineStr">
        <is>
          <t>Hayır</t>
        </is>
      </c>
    </row>
    <row r="9">
      <c r="A9" s="14" t="inlineStr">
        <is>
          <t>R</t>
        </is>
      </c>
      <c r="B9" s="14" t="inlineStr">
        <is>
          <t>Raporlu (hastalık, iş kazası)</t>
        </is>
      </c>
      <c r="C9" s="14" t="inlineStr">
        <is>
          <t>SGK geçici iş göremezlik ödeneği öder</t>
        </is>
      </c>
      <c r="D9" s="14" t="inlineStr">
        <is>
          <t>Evet — eksik gün nedeni 01 (İstirahat)</t>
        </is>
      </c>
    </row>
    <row r="10">
      <c r="A10" s="14" t="inlineStr">
        <is>
          <t>Üİ</t>
        </is>
      </c>
      <c r="B10" s="14" t="inlineStr">
        <is>
          <t>Ücretsiz izin</t>
        </is>
      </c>
      <c r="C10" s="14" t="inlineStr">
        <is>
          <t>Ücretsiz</t>
        </is>
      </c>
      <c r="D10" s="14" t="inlineStr">
        <is>
          <t>Evet — eksik gün nedeni 21 (Diğer ücretsiz izin)</t>
        </is>
      </c>
    </row>
    <row r="11">
      <c r="A11" s="14" t="inlineStr">
        <is>
          <t>D</t>
        </is>
      </c>
      <c r="B11" s="14" t="inlineStr">
        <is>
          <t>Devamsız (habersiz gelmedi)</t>
        </is>
      </c>
      <c r="C11" s="14" t="inlineStr">
        <is>
          <t>Ücretsiz</t>
        </is>
      </c>
      <c r="D11" s="14" t="inlineStr">
        <is>
          <t>Evet — eksik gün nedeni 15 (Devamsızlık)</t>
        </is>
      </c>
    </row>
    <row r="13">
      <c r="A13" s="15" t="inlineStr">
        <is>
          <t>Kodlar işletmeden işletmeye değişebilir; önemli olan tüm yıl boyunca aynı kodları tutarlı kullanmaktır.</t>
        </is>
      </c>
    </row>
    <row r="14">
      <c r="A14" s="15" t="inlineStr">
        <is>
          <t>Eksik gün nedenlerinin güncel listesi için SGK e-Bildirge ekranını ya da mali müşavirinizi kontrol edin.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2026-09-28T22:44:18Z</dcterms:created>
  <dcterms:modified xsi:type="dcterms:W3CDTF">2026-09-28T22:44:18Z</dcterms:modified>
</cp:coreProperties>
</file>